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ofs.uni-koeln.de\cosmo\Benedikt\06_Running Projects\09_Namibia Silcretes_Canyon Dating_INPREPARATION\05_Supporting Information\"/>
    </mc:Choice>
  </mc:AlternateContent>
  <xr:revisionPtr revIDLastSave="0" documentId="8_{BB64A21D-6F50-44F4-8728-547E697DED25}" xr6:coauthVersionLast="37" xr6:coauthVersionMax="37" xr10:uidLastSave="{00000000-0000-0000-0000-000000000000}"/>
  <bookViews>
    <workbookView xWindow="0" yWindow="0" windowWidth="28800" windowHeight="11925" activeTab="1" xr2:uid="{02362958-69F2-4D6F-ABF2-189B25122AA6}"/>
  </bookViews>
  <sheets>
    <sheet name="Van der Wateren - Dunai 2001  " sheetId="4" r:id="rId1"/>
    <sheet name="TCN Data This Study" sheetId="1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" i="1" l="1"/>
  <c r="S7" i="1"/>
  <c r="S6" i="1"/>
  <c r="S5" i="1"/>
  <c r="P9" i="1"/>
  <c r="P8" i="1"/>
  <c r="P7" i="1"/>
  <c r="P6" i="1"/>
  <c r="P5" i="1"/>
  <c r="M15" i="4"/>
  <c r="L15" i="4"/>
  <c r="K15" i="4"/>
  <c r="M14" i="4"/>
  <c r="L14" i="4"/>
  <c r="K14" i="4"/>
  <c r="M13" i="4"/>
  <c r="L13" i="4"/>
  <c r="K13" i="4"/>
  <c r="M12" i="4"/>
  <c r="L12" i="4"/>
  <c r="K12" i="4"/>
  <c r="M11" i="4"/>
  <c r="L11" i="4"/>
  <c r="K11" i="4"/>
  <c r="M10" i="4"/>
  <c r="L10" i="4"/>
  <c r="K10" i="4"/>
  <c r="M9" i="4"/>
  <c r="L9" i="4"/>
  <c r="K9" i="4"/>
  <c r="M8" i="4"/>
  <c r="L8" i="4"/>
  <c r="K8" i="4"/>
  <c r="M7" i="4"/>
  <c r="L7" i="4"/>
  <c r="K7" i="4"/>
  <c r="M6" i="4"/>
  <c r="L6" i="4"/>
  <c r="K6" i="4"/>
  <c r="M5" i="4"/>
  <c r="L5" i="4"/>
  <c r="K5" i="4"/>
  <c r="M4" i="4"/>
  <c r="L4" i="4"/>
  <c r="K4" i="4"/>
</calcChain>
</file>

<file path=xl/sharedStrings.xml><?xml version="1.0" encoding="utf-8"?>
<sst xmlns="http://schemas.openxmlformats.org/spreadsheetml/2006/main" count="435" uniqueCount="157">
  <si>
    <t>Sample ID</t>
  </si>
  <si>
    <t>Longitude</t>
  </si>
  <si>
    <t>Latitude</t>
  </si>
  <si>
    <t>Elevation</t>
  </si>
  <si>
    <t>STD</t>
  </si>
  <si>
    <t>Thickness</t>
  </si>
  <si>
    <t>Density</t>
  </si>
  <si>
    <t>Shielding</t>
  </si>
  <si>
    <t>Erosionrate</t>
  </si>
  <si>
    <t>Year Sampled</t>
  </si>
  <si>
    <t>Isotope</t>
  </si>
  <si>
    <t>Mineral</t>
  </si>
  <si>
    <t>21Ne conc</t>
  </si>
  <si>
    <t>21Ne Unc</t>
  </si>
  <si>
    <t>Standard</t>
  </si>
  <si>
    <t>STD Value</t>
  </si>
  <si>
    <t>[m]</t>
  </si>
  <si>
    <t>[cm]</t>
  </si>
  <si>
    <t>[g cm-3]</t>
  </si>
  <si>
    <t>[atoms/g]</t>
  </si>
  <si>
    <t>DWA98006</t>
  </si>
  <si>
    <t>std</t>
  </si>
  <si>
    <t>;</t>
  </si>
  <si>
    <t>Ne-21</t>
  </si>
  <si>
    <t>quartz</t>
  </si>
  <si>
    <t>CREU-1</t>
  </si>
  <si>
    <t>DWA98006Etch2</t>
  </si>
  <si>
    <t>DWA98006VU</t>
  </si>
  <si>
    <t>DWA98007</t>
  </si>
  <si>
    <t>DWA98007Etch</t>
  </si>
  <si>
    <t>DWA98007VU</t>
  </si>
  <si>
    <t>DWA98008</t>
  </si>
  <si>
    <t>DWA98008Etch2</t>
  </si>
  <si>
    <t>DWA98008VU</t>
  </si>
  <si>
    <t>DWA98021</t>
  </si>
  <si>
    <t>DWA98021Etch</t>
  </si>
  <si>
    <t>DWA98021VU</t>
  </si>
  <si>
    <t>DWA98013</t>
  </si>
  <si>
    <t>DWA98013Etch2</t>
  </si>
  <si>
    <t>DWA98013VU</t>
  </si>
  <si>
    <t>DWA98014</t>
  </si>
  <si>
    <t>DWA98014Etch</t>
  </si>
  <si>
    <t>DWA98014VU</t>
  </si>
  <si>
    <t>DWA98001VU</t>
  </si>
  <si>
    <t>DWA98002VU</t>
  </si>
  <si>
    <t>DWA98003VU</t>
  </si>
  <si>
    <t>DWA98005VU</t>
  </si>
  <si>
    <t>DWA98019VU</t>
  </si>
  <si>
    <t>DWA98024VU</t>
  </si>
  <si>
    <t>Sample</t>
  </si>
  <si>
    <t>°C Temp (min)</t>
  </si>
  <si>
    <t>22/20Ne</t>
  </si>
  <si>
    <t>Unc 22/20Ne</t>
  </si>
  <si>
    <t>21/20Ne</t>
  </si>
  <si>
    <t>Unc. 21/20Ne</t>
  </si>
  <si>
    <t xml:space="preserve">20Ne </t>
  </si>
  <si>
    <t>Unc. 20Ne</t>
  </si>
  <si>
    <t>ex 21Ne</t>
  </si>
  <si>
    <t>Unc ex 21Ne</t>
  </si>
  <si>
    <t>ID</t>
  </si>
  <si>
    <t>+/- 1s</t>
  </si>
  <si>
    <t>[atoms /g]</t>
  </si>
  <si>
    <t>200W - 1200°C 15min</t>
  </si>
  <si>
    <t>Table 1 from Van der Wateren &amp; Dunai 2001</t>
  </si>
  <si>
    <t>Site</t>
  </si>
  <si>
    <t>Sample No.</t>
  </si>
  <si>
    <t>Type of</t>
  </si>
  <si>
    <t>Laboratory</t>
  </si>
  <si>
    <t xml:space="preserve"> 21Ne</t>
  </si>
  <si>
    <t xml:space="preserve"> 21Ne Unc</t>
  </si>
  <si>
    <t xml:space="preserve"> 21Ne Unc %</t>
  </si>
  <si>
    <t>Exposure Age</t>
  </si>
  <si>
    <t>Unc. Exp. Age</t>
  </si>
  <si>
    <t>Corr. Age</t>
  </si>
  <si>
    <t>Unc. Corr Age</t>
  </si>
  <si>
    <t>Denudation rate</t>
  </si>
  <si>
    <t>Denudation rate Unc.</t>
  </si>
  <si>
    <t>Remark</t>
  </si>
  <si>
    <r>
      <t>[10</t>
    </r>
    <r>
      <rPr>
        <b/>
        <vertAlign val="superscript"/>
        <sz val="11"/>
        <color theme="1"/>
        <rFont val="Calibri"/>
        <family val="2"/>
        <scheme val="minor"/>
      </rPr>
      <t>6</t>
    </r>
    <r>
      <rPr>
        <b/>
        <sz val="11"/>
        <color theme="1"/>
        <rFont val="Calibri"/>
        <family val="2"/>
        <scheme val="minor"/>
      </rPr>
      <t xml:space="preserve"> atom g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]</t>
    </r>
  </si>
  <si>
    <t>%</t>
  </si>
  <si>
    <r>
      <t>[atom g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]</t>
    </r>
  </si>
  <si>
    <t>[Ma]</t>
  </si>
  <si>
    <t>[m/myr]</t>
  </si>
  <si>
    <t>Hope Mine</t>
  </si>
  <si>
    <t>DWA98001</t>
  </si>
  <si>
    <t>qz. Vein</t>
  </si>
  <si>
    <t>S 23°32'07''</t>
  </si>
  <si>
    <t>E 15°10'41''</t>
  </si>
  <si>
    <t>VU Amsterdam</t>
  </si>
  <si>
    <t>DWA98002</t>
  </si>
  <si>
    <t>S 23°31'25''</t>
  </si>
  <si>
    <t>E 15°12'35''</t>
  </si>
  <si>
    <t>DWA98003</t>
  </si>
  <si>
    <t>S 23°30'29''</t>
  </si>
  <si>
    <t>E 15°15'05''</t>
  </si>
  <si>
    <t>DWA98005</t>
  </si>
  <si>
    <t>S 23°30'11''</t>
  </si>
  <si>
    <t>E 15°15'47''</t>
  </si>
  <si>
    <t>Carp Cliff</t>
  </si>
  <si>
    <t>ang. exp.</t>
  </si>
  <si>
    <t>S 23°20'20''</t>
  </si>
  <si>
    <t>E 15°44'40</t>
  </si>
  <si>
    <t>rnd. exp.</t>
  </si>
  <si>
    <t>rnd. sh.</t>
  </si>
  <si>
    <t>S 23°19'52''</t>
  </si>
  <si>
    <t>E 15°44'45''</t>
  </si>
  <si>
    <t>S 23°19'54''</t>
  </si>
  <si>
    <t>E 15°44'43''</t>
  </si>
  <si>
    <t>Kamberg Cliff</t>
  </si>
  <si>
    <t>S 23°36'28''</t>
  </si>
  <si>
    <t>E 15°34'49''</t>
  </si>
  <si>
    <t>Gaub Bridge</t>
  </si>
  <si>
    <t>DWA98019</t>
  </si>
  <si>
    <t>r.c.s.</t>
  </si>
  <si>
    <t>S 23°28'55''</t>
  </si>
  <si>
    <t>E 15°45'40''</t>
  </si>
  <si>
    <t>Oswater</t>
  </si>
  <si>
    <t>DWA98024</t>
  </si>
  <si>
    <t>S 23°38'02''</t>
  </si>
  <si>
    <t>E 15°08'23''</t>
  </si>
  <si>
    <t>Weight</t>
  </si>
  <si>
    <t>Altitude</t>
  </si>
  <si>
    <t xml:space="preserve">Production rate </t>
  </si>
  <si>
    <t xml:space="preserve">4He </t>
  </si>
  <si>
    <t>4He Unc +/-1s</t>
  </si>
  <si>
    <t>21Ne age</t>
  </si>
  <si>
    <t>Unc 21Ne age</t>
  </si>
  <si>
    <t>[mg]</t>
  </si>
  <si>
    <t>[atoms g-1 year -1]</t>
  </si>
  <si>
    <r>
      <t>[10</t>
    </r>
    <r>
      <rPr>
        <b/>
        <vertAlign val="super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 xml:space="preserve"> atoms]</t>
    </r>
  </si>
  <si>
    <r>
      <t>[10</t>
    </r>
    <r>
      <rPr>
        <b/>
        <vertAlign val="superscript"/>
        <sz val="11"/>
        <color theme="1"/>
        <rFont val="Calibri"/>
        <family val="2"/>
        <scheme val="minor"/>
      </rPr>
      <t>9</t>
    </r>
    <r>
      <rPr>
        <b/>
        <sz val="11"/>
        <color theme="1"/>
        <rFont val="Calibri"/>
        <family val="2"/>
        <scheme val="minor"/>
      </rPr>
      <t xml:space="preserve"> atoms /g]</t>
    </r>
  </si>
  <si>
    <r>
      <t>[10</t>
    </r>
    <r>
      <rPr>
        <b/>
        <vertAlign val="superscript"/>
        <sz val="11"/>
        <color theme="1"/>
        <rFont val="Calibri"/>
        <family val="2"/>
        <scheme val="minor"/>
      </rPr>
      <t>6</t>
    </r>
    <r>
      <rPr>
        <b/>
        <sz val="11"/>
        <color theme="1"/>
        <rFont val="Calibri"/>
        <family val="2"/>
        <scheme val="minor"/>
      </rPr>
      <t xml:space="preserve"> atoms/g]</t>
    </r>
  </si>
  <si>
    <t>700 (15)</t>
  </si>
  <si>
    <t>1000 (15)</t>
  </si>
  <si>
    <t>b.l.</t>
  </si>
  <si>
    <t>1700 (15)</t>
  </si>
  <si>
    <t>SUM</t>
  </si>
  <si>
    <t>n.d.</t>
  </si>
  <si>
    <t>400 (30)</t>
  </si>
  <si>
    <t>800 (15)</t>
  </si>
  <si>
    <t>600 (20)</t>
  </si>
  <si>
    <t>600 (15)</t>
  </si>
  <si>
    <t>*</t>
  </si>
  <si>
    <t>600 (25)</t>
  </si>
  <si>
    <t>Noble gas analysis results. Uncertainties of noble gas results are 1s and include the reproducibility of calibrations. The uncertainties are given in parentheses as last</t>
  </si>
  <si>
    <t>significant digits. For the calculation of ages, the excess 21Ne (i.e. the non-atmospheric 21Ne) of all steps was used, which plot within 2s on the cosmogenic production line (see</t>
  </si>
  <si>
    <t>Fig. 12). Only the first extraction step of sample DWA98008 (age marked with *)  does not fall on the cosmogenic production line and this step was not included for the age</t>
  </si>
  <si>
    <t>calculation, all others sample steps fall on the cosmogenic production line. For all but one sample, geometric shielding was -0.5%, thus ignored. Sample DWA980019 was</t>
  </si>
  <si>
    <t>corrected for geometric shielding (4.2%). b.l. blank level.; n.d. not determined.</t>
  </si>
  <si>
    <t>Ne Analysis Cologne (CGN)</t>
  </si>
  <si>
    <t xml:space="preserve">21Ne  </t>
  </si>
  <si>
    <t>CGN Etched</t>
  </si>
  <si>
    <t>Diff. CGN etch</t>
  </si>
  <si>
    <t>Amsterdam</t>
  </si>
  <si>
    <t>Correction Factor</t>
  </si>
  <si>
    <t>Comparison VU Amsterdam vs CGN</t>
  </si>
  <si>
    <t>Cronus Earth Input Scheme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</si>
</sst>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"/>
    <numFmt numFmtId="166" formatCode="0.00000"/>
    <numFmt numFmtId="167" formatCode="0.0"/>
    <numFmt numFmtId="168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2" borderId="3" xfId="0" applyFill="1" applyBorder="1"/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2" borderId="5" xfId="0" applyFill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1" fontId="0" fillId="2" borderId="7" xfId="0" applyNumberForma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11" fontId="0" fillId="2" borderId="10" xfId="0" applyNumberForma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11" fontId="0" fillId="2" borderId="13" xfId="0" applyNumberFormat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166" fontId="0" fillId="2" borderId="10" xfId="0" applyNumberFormat="1" applyFill="1" applyBorder="1" applyAlignment="1">
      <alignment horizontal="center"/>
    </xf>
    <xf numFmtId="165" fontId="0" fillId="2" borderId="13" xfId="0" applyNumberFormat="1" applyFill="1" applyBorder="1" applyAlignment="1">
      <alignment horizontal="center"/>
    </xf>
    <xf numFmtId="166" fontId="0" fillId="2" borderId="13" xfId="0" applyNumberFormat="1" applyFill="1" applyBorder="1" applyAlignment="1">
      <alignment horizontal="center"/>
    </xf>
    <xf numFmtId="0" fontId="3" fillId="2" borderId="0" xfId="0" applyFont="1" applyFill="1"/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9" fontId="0" fillId="2" borderId="7" xfId="1" applyFont="1" applyFill="1" applyBorder="1" applyAlignment="1">
      <alignment horizontal="center"/>
    </xf>
    <xf numFmtId="0" fontId="0" fillId="2" borderId="8" xfId="0" applyFill="1" applyBorder="1"/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9" fontId="0" fillId="2" borderId="10" xfId="1" applyFont="1" applyFill="1" applyBorder="1" applyAlignment="1">
      <alignment horizontal="center"/>
    </xf>
    <xf numFmtId="0" fontId="0" fillId="2" borderId="11" xfId="0" applyFill="1" applyBorder="1"/>
    <xf numFmtId="167" fontId="0" fillId="2" borderId="10" xfId="0" applyNumberFormat="1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9" fontId="0" fillId="2" borderId="13" xfId="1" applyFont="1" applyFill="1" applyBorder="1" applyAlignment="1">
      <alignment horizontal="center"/>
    </xf>
    <xf numFmtId="0" fontId="0" fillId="2" borderId="14" xfId="0" applyFill="1" applyBorder="1"/>
    <xf numFmtId="0" fontId="2" fillId="2" borderId="0" xfId="0" applyFont="1" applyFill="1" applyAlignment="1">
      <alignment horizontal="center"/>
    </xf>
    <xf numFmtId="49" fontId="2" fillId="2" borderId="0" xfId="0" applyNumberFormat="1" applyFont="1" applyFill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6" fontId="0" fillId="3" borderId="10" xfId="0" applyNumberForma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165" fontId="0" fillId="3" borderId="10" xfId="0" applyNumberFormat="1" applyFill="1" applyBorder="1" applyAlignment="1">
      <alignment horizontal="center"/>
    </xf>
    <xf numFmtId="166" fontId="0" fillId="3" borderId="7" xfId="0" applyNumberFormat="1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0" fontId="5" fillId="2" borderId="0" xfId="0" applyFont="1" applyFill="1"/>
    <xf numFmtId="0" fontId="0" fillId="2" borderId="19" xfId="0" applyFill="1" applyBorder="1" applyAlignment="1">
      <alignment horizontal="left"/>
    </xf>
    <xf numFmtId="0" fontId="0" fillId="2" borderId="21" xfId="0" applyFill="1" applyBorder="1" applyAlignment="1">
      <alignment horizontal="left"/>
    </xf>
    <xf numFmtId="0" fontId="0" fillId="2" borderId="23" xfId="0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11" fontId="0" fillId="2" borderId="6" xfId="0" applyNumberFormat="1" applyFill="1" applyBorder="1"/>
    <xf numFmtId="11" fontId="0" fillId="2" borderId="7" xfId="0" applyNumberFormat="1" applyFill="1" applyBorder="1"/>
    <xf numFmtId="168" fontId="0" fillId="2" borderId="30" xfId="1" applyNumberFormat="1" applyFont="1" applyFill="1" applyBorder="1" applyAlignment="1">
      <alignment horizontal="center"/>
    </xf>
    <xf numFmtId="11" fontId="0" fillId="2" borderId="9" xfId="0" applyNumberFormat="1" applyFill="1" applyBorder="1"/>
    <xf numFmtId="11" fontId="0" fillId="2" borderId="10" xfId="0" applyNumberFormat="1" applyFill="1" applyBorder="1"/>
    <xf numFmtId="168" fontId="0" fillId="2" borderId="31" xfId="1" applyNumberFormat="1" applyFont="1" applyFill="1" applyBorder="1" applyAlignment="1">
      <alignment horizontal="center"/>
    </xf>
    <xf numFmtId="11" fontId="0" fillId="2" borderId="12" xfId="0" applyNumberFormat="1" applyFill="1" applyBorder="1"/>
    <xf numFmtId="11" fontId="0" fillId="2" borderId="13" xfId="0" applyNumberFormat="1" applyFill="1" applyBorder="1"/>
    <xf numFmtId="168" fontId="0" fillId="2" borderId="32" xfId="1" applyNumberFormat="1" applyFont="1" applyFill="1" applyBorder="1" applyAlignment="1">
      <alignment horizontal="center"/>
    </xf>
    <xf numFmtId="49" fontId="0" fillId="2" borderId="0" xfId="0" applyNumberFormat="1" applyFill="1" applyAlignment="1">
      <alignment horizontal="center"/>
    </xf>
    <xf numFmtId="11" fontId="0" fillId="2" borderId="6" xfId="0" applyNumberFormat="1" applyFill="1" applyBorder="1" applyAlignment="1">
      <alignment horizontal="center"/>
    </xf>
    <xf numFmtId="11" fontId="0" fillId="2" borderId="9" xfId="0" applyNumberFormat="1" applyFill="1" applyBorder="1" applyAlignment="1">
      <alignment horizontal="center"/>
    </xf>
    <xf numFmtId="11" fontId="0" fillId="2" borderId="12" xfId="0" applyNumberFormat="1" applyFill="1" applyBorder="1" applyAlignment="1">
      <alignment horizontal="center"/>
    </xf>
    <xf numFmtId="168" fontId="0" fillId="2" borderId="14" xfId="1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9" fontId="0" fillId="2" borderId="21" xfId="1" applyFont="1" applyFill="1" applyBorder="1" applyAlignment="1">
      <alignment horizontal="center"/>
    </xf>
    <xf numFmtId="9" fontId="0" fillId="2" borderId="23" xfId="1" applyFont="1" applyFill="1" applyBorder="1" applyAlignment="1">
      <alignment horizontal="center"/>
    </xf>
    <xf numFmtId="168" fontId="0" fillId="2" borderId="8" xfId="1" applyNumberFormat="1" applyFont="1" applyFill="1" applyBorder="1" applyAlignment="1">
      <alignment horizontal="center"/>
    </xf>
    <xf numFmtId="168" fontId="0" fillId="2" borderId="11" xfId="1" applyNumberFormat="1" applyFont="1" applyFill="1" applyBorder="1" applyAlignment="1">
      <alignment horizontal="center"/>
    </xf>
    <xf numFmtId="168" fontId="0" fillId="2" borderId="0" xfId="0" applyNumberFormat="1" applyFill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E09FA-5D29-4A0C-834D-8F837DD10AD0}">
  <dimension ref="A1:T73"/>
  <sheetViews>
    <sheetView workbookViewId="0">
      <selection activeCell="E82" sqref="E82"/>
    </sheetView>
  </sheetViews>
  <sheetFormatPr baseColWidth="10" defaultColWidth="11.42578125" defaultRowHeight="15" x14ac:dyDescent="0.25"/>
  <cols>
    <col min="1" max="1" width="3" style="1" bestFit="1" customWidth="1"/>
    <col min="2" max="2" width="13" style="1" bestFit="1" customWidth="1"/>
    <col min="3" max="3" width="11.42578125" style="1"/>
    <col min="4" max="4" width="14.5703125" style="1" bestFit="1" customWidth="1"/>
    <col min="5" max="5" width="11.42578125" style="1"/>
    <col min="6" max="6" width="17.5703125" style="1" bestFit="1" customWidth="1"/>
    <col min="7" max="9" width="13.5703125" style="1" bestFit="1" customWidth="1"/>
    <col min="10" max="10" width="11.42578125" style="1"/>
    <col min="11" max="11" width="13" style="1" bestFit="1" customWidth="1"/>
    <col min="12" max="12" width="11.42578125" style="1"/>
    <col min="13" max="13" width="13" style="1" bestFit="1" customWidth="1"/>
    <col min="14" max="15" width="13.5703125" style="1" bestFit="1" customWidth="1"/>
    <col min="16" max="16" width="13.140625" style="1" bestFit="1" customWidth="1"/>
    <col min="17" max="17" width="15.42578125" style="1" bestFit="1" customWidth="1"/>
    <col min="18" max="18" width="20" style="1" bestFit="1" customWidth="1"/>
    <col min="19" max="19" width="13" style="1" bestFit="1" customWidth="1"/>
    <col min="20" max="16384" width="11.42578125" style="1"/>
  </cols>
  <sheetData>
    <row r="1" spans="1:20" ht="15.75" thickBot="1" x14ac:dyDescent="0.3">
      <c r="B1" s="33" t="s">
        <v>63</v>
      </c>
    </row>
    <row r="2" spans="1:20" x14ac:dyDescent="0.25">
      <c r="B2" s="22" t="s">
        <v>64</v>
      </c>
      <c r="C2" s="22" t="s">
        <v>65</v>
      </c>
      <c r="D2" s="22" t="s">
        <v>66</v>
      </c>
      <c r="E2" s="22" t="s">
        <v>3</v>
      </c>
      <c r="F2" s="22" t="s">
        <v>1</v>
      </c>
      <c r="G2" s="22" t="s">
        <v>2</v>
      </c>
      <c r="H2" s="22" t="s">
        <v>67</v>
      </c>
      <c r="I2" s="22" t="s">
        <v>68</v>
      </c>
      <c r="J2" s="22" t="s">
        <v>69</v>
      </c>
      <c r="K2" s="22" t="s">
        <v>70</v>
      </c>
      <c r="L2" s="22" t="s">
        <v>68</v>
      </c>
      <c r="M2" s="22" t="s">
        <v>69</v>
      </c>
      <c r="N2" s="22" t="s">
        <v>71</v>
      </c>
      <c r="O2" s="22" t="s">
        <v>72</v>
      </c>
      <c r="P2" s="22" t="s">
        <v>73</v>
      </c>
      <c r="Q2" s="22" t="s">
        <v>74</v>
      </c>
      <c r="R2" s="22" t="s">
        <v>75</v>
      </c>
      <c r="S2" s="22" t="s">
        <v>76</v>
      </c>
      <c r="T2" s="22" t="s">
        <v>77</v>
      </c>
    </row>
    <row r="3" spans="1:20" ht="18" thickBot="1" x14ac:dyDescent="0.3">
      <c r="B3" s="24"/>
      <c r="C3" s="24"/>
      <c r="D3" s="24" t="s">
        <v>49</v>
      </c>
      <c r="E3" s="24" t="s">
        <v>16</v>
      </c>
      <c r="F3" s="24"/>
      <c r="G3" s="24"/>
      <c r="H3" s="24"/>
      <c r="I3" s="24" t="s">
        <v>78</v>
      </c>
      <c r="J3" s="24" t="s">
        <v>78</v>
      </c>
      <c r="K3" s="24" t="s">
        <v>79</v>
      </c>
      <c r="L3" s="24" t="s">
        <v>80</v>
      </c>
      <c r="M3" s="24" t="s">
        <v>80</v>
      </c>
      <c r="N3" s="24" t="s">
        <v>81</v>
      </c>
      <c r="O3" s="24" t="s">
        <v>81</v>
      </c>
      <c r="P3" s="24" t="s">
        <v>81</v>
      </c>
      <c r="Q3" s="24" t="s">
        <v>81</v>
      </c>
      <c r="R3" s="24" t="s">
        <v>82</v>
      </c>
      <c r="S3" s="24" t="s">
        <v>82</v>
      </c>
      <c r="T3" s="24"/>
    </row>
    <row r="4" spans="1:20" x14ac:dyDescent="0.25">
      <c r="A4" s="34">
        <v>1</v>
      </c>
      <c r="B4" s="35" t="s">
        <v>83</v>
      </c>
      <c r="C4" s="9" t="s">
        <v>84</v>
      </c>
      <c r="D4" s="9" t="s">
        <v>85</v>
      </c>
      <c r="E4" s="9">
        <v>555</v>
      </c>
      <c r="F4" s="9" t="s">
        <v>86</v>
      </c>
      <c r="G4" s="9" t="s">
        <v>87</v>
      </c>
      <c r="H4" s="9" t="s">
        <v>88</v>
      </c>
      <c r="I4" s="9">
        <v>114</v>
      </c>
      <c r="J4" s="9">
        <v>5</v>
      </c>
      <c r="K4" s="36">
        <f>J4/I4</f>
        <v>4.3859649122807015E-2</v>
      </c>
      <c r="L4" s="10">
        <f>I4*1000000</f>
        <v>114000000</v>
      </c>
      <c r="M4" s="10">
        <f>J4*1000000</f>
        <v>5000000</v>
      </c>
      <c r="N4" s="9">
        <v>5.18</v>
      </c>
      <c r="O4" s="9">
        <v>0.18</v>
      </c>
      <c r="P4" s="9"/>
      <c r="Q4" s="9"/>
      <c r="R4" s="9">
        <v>0.11</v>
      </c>
      <c r="S4" s="9">
        <v>0.01</v>
      </c>
      <c r="T4" s="37"/>
    </row>
    <row r="5" spans="1:20" x14ac:dyDescent="0.25">
      <c r="A5" s="38">
        <v>2</v>
      </c>
      <c r="B5" s="39" t="s">
        <v>83</v>
      </c>
      <c r="C5" s="13" t="s">
        <v>89</v>
      </c>
      <c r="D5" s="13" t="s">
        <v>85</v>
      </c>
      <c r="E5" s="13">
        <v>575</v>
      </c>
      <c r="F5" s="13" t="s">
        <v>90</v>
      </c>
      <c r="G5" s="13" t="s">
        <v>91</v>
      </c>
      <c r="H5" s="13" t="s">
        <v>88</v>
      </c>
      <c r="I5" s="13">
        <v>87</v>
      </c>
      <c r="J5" s="13">
        <v>7</v>
      </c>
      <c r="K5" s="40">
        <f t="shared" ref="K5:K15" si="0">J5/I5</f>
        <v>8.0459770114942528E-2</v>
      </c>
      <c r="L5" s="15">
        <f t="shared" ref="L5:M15" si="1">I5*1000000</f>
        <v>87000000</v>
      </c>
      <c r="M5" s="15">
        <f t="shared" si="1"/>
        <v>7000000</v>
      </c>
      <c r="N5" s="13">
        <v>3.97</v>
      </c>
      <c r="O5" s="13">
        <v>0.25</v>
      </c>
      <c r="P5" s="13"/>
      <c r="Q5" s="13"/>
      <c r="R5" s="13">
        <v>0.15</v>
      </c>
      <c r="S5" s="13">
        <v>0.01</v>
      </c>
      <c r="T5" s="41"/>
    </row>
    <row r="6" spans="1:20" x14ac:dyDescent="0.25">
      <c r="A6" s="38">
        <v>3</v>
      </c>
      <c r="B6" s="39" t="s">
        <v>83</v>
      </c>
      <c r="C6" s="13" t="s">
        <v>92</v>
      </c>
      <c r="D6" s="13" t="s">
        <v>85</v>
      </c>
      <c r="E6" s="13">
        <v>608</v>
      </c>
      <c r="F6" s="13" t="s">
        <v>93</v>
      </c>
      <c r="G6" s="13" t="s">
        <v>94</v>
      </c>
      <c r="H6" s="13" t="s">
        <v>88</v>
      </c>
      <c r="I6" s="13">
        <v>24</v>
      </c>
      <c r="J6" s="13">
        <v>3</v>
      </c>
      <c r="K6" s="40">
        <f t="shared" si="0"/>
        <v>0.125</v>
      </c>
      <c r="L6" s="15">
        <f t="shared" si="1"/>
        <v>24000000</v>
      </c>
      <c r="M6" s="15">
        <f t="shared" si="1"/>
        <v>3000000</v>
      </c>
      <c r="N6" s="13">
        <v>1.08</v>
      </c>
      <c r="O6" s="13">
        <v>0.12</v>
      </c>
      <c r="P6" s="13"/>
      <c r="Q6" s="13"/>
      <c r="R6" s="13">
        <v>0.55000000000000004</v>
      </c>
      <c r="S6" s="13">
        <v>7.0000000000000007E-2</v>
      </c>
      <c r="T6" s="41"/>
    </row>
    <row r="7" spans="1:20" x14ac:dyDescent="0.25">
      <c r="A7" s="38">
        <v>5</v>
      </c>
      <c r="B7" s="39" t="s">
        <v>83</v>
      </c>
      <c r="C7" s="13" t="s">
        <v>95</v>
      </c>
      <c r="D7" s="13" t="s">
        <v>85</v>
      </c>
      <c r="E7" s="13">
        <v>622</v>
      </c>
      <c r="F7" s="13" t="s">
        <v>96</v>
      </c>
      <c r="G7" s="13" t="s">
        <v>97</v>
      </c>
      <c r="H7" s="13" t="s">
        <v>88</v>
      </c>
      <c r="I7" s="13">
        <v>12.5</v>
      </c>
      <c r="J7" s="13">
        <v>1.2</v>
      </c>
      <c r="K7" s="40">
        <f t="shared" si="0"/>
        <v>9.6000000000000002E-2</v>
      </c>
      <c r="L7" s="15">
        <f t="shared" si="1"/>
        <v>12500000</v>
      </c>
      <c r="M7" s="15">
        <f t="shared" si="1"/>
        <v>1200000</v>
      </c>
      <c r="N7" s="13">
        <v>0.56999999999999995</v>
      </c>
      <c r="O7" s="13">
        <v>0.04</v>
      </c>
      <c r="P7" s="13"/>
      <c r="Q7" s="13"/>
      <c r="R7" s="13">
        <v>1.04</v>
      </c>
      <c r="S7" s="13">
        <v>0.01</v>
      </c>
      <c r="T7" s="41"/>
    </row>
    <row r="8" spans="1:20" x14ac:dyDescent="0.25">
      <c r="A8" s="38">
        <v>6</v>
      </c>
      <c r="B8" s="39" t="s">
        <v>98</v>
      </c>
      <c r="C8" s="13" t="s">
        <v>20</v>
      </c>
      <c r="D8" s="13" t="s">
        <v>99</v>
      </c>
      <c r="E8" s="13">
        <v>917</v>
      </c>
      <c r="F8" s="13" t="s">
        <v>100</v>
      </c>
      <c r="G8" s="13" t="s">
        <v>101</v>
      </c>
      <c r="H8" s="13" t="s">
        <v>88</v>
      </c>
      <c r="I8" s="13">
        <v>82.1</v>
      </c>
      <c r="J8" s="13">
        <v>2.4</v>
      </c>
      <c r="K8" s="40">
        <f t="shared" si="0"/>
        <v>2.9232643118148601E-2</v>
      </c>
      <c r="L8" s="15">
        <f t="shared" si="1"/>
        <v>82100000</v>
      </c>
      <c r="M8" s="15">
        <f t="shared" si="1"/>
        <v>2400000</v>
      </c>
      <c r="N8" s="13">
        <v>2.83</v>
      </c>
      <c r="O8" s="13">
        <v>0.21</v>
      </c>
      <c r="P8" s="13"/>
      <c r="Q8" s="13"/>
      <c r="R8" s="13">
        <v>0.21</v>
      </c>
      <c r="S8" s="13">
        <v>0.01</v>
      </c>
      <c r="T8" s="41"/>
    </row>
    <row r="9" spans="1:20" x14ac:dyDescent="0.25">
      <c r="A9" s="38">
        <v>6</v>
      </c>
      <c r="B9" s="39" t="s">
        <v>98</v>
      </c>
      <c r="C9" s="13" t="s">
        <v>28</v>
      </c>
      <c r="D9" s="13" t="s">
        <v>102</v>
      </c>
      <c r="E9" s="13">
        <v>917</v>
      </c>
      <c r="F9" s="13" t="s">
        <v>100</v>
      </c>
      <c r="G9" s="13" t="s">
        <v>101</v>
      </c>
      <c r="H9" s="13" t="s">
        <v>88</v>
      </c>
      <c r="I9" s="13">
        <v>103</v>
      </c>
      <c r="J9" s="13">
        <v>4</v>
      </c>
      <c r="K9" s="40">
        <f t="shared" si="0"/>
        <v>3.8834951456310676E-2</v>
      </c>
      <c r="L9" s="15">
        <f t="shared" si="1"/>
        <v>103000000</v>
      </c>
      <c r="M9" s="15">
        <f t="shared" si="1"/>
        <v>4000000</v>
      </c>
      <c r="N9" s="13">
        <v>3.54</v>
      </c>
      <c r="O9" s="13">
        <v>0.1</v>
      </c>
      <c r="P9" s="42">
        <v>3</v>
      </c>
      <c r="Q9" s="13">
        <v>0.25</v>
      </c>
      <c r="R9" s="13">
        <v>0.17</v>
      </c>
      <c r="S9" s="13">
        <v>0.01</v>
      </c>
      <c r="T9" s="41"/>
    </row>
    <row r="10" spans="1:20" x14ac:dyDescent="0.25">
      <c r="A10" s="38">
        <v>7</v>
      </c>
      <c r="B10" s="39" t="s">
        <v>98</v>
      </c>
      <c r="C10" s="13" t="s">
        <v>31</v>
      </c>
      <c r="D10" s="13" t="s">
        <v>103</v>
      </c>
      <c r="E10" s="13">
        <v>912</v>
      </c>
      <c r="F10" s="13" t="s">
        <v>104</v>
      </c>
      <c r="G10" s="13" t="s">
        <v>105</v>
      </c>
      <c r="H10" s="13" t="s">
        <v>88</v>
      </c>
      <c r="I10" s="13">
        <v>13.5</v>
      </c>
      <c r="J10" s="13">
        <v>1.6</v>
      </c>
      <c r="K10" s="40">
        <f t="shared" si="0"/>
        <v>0.11851851851851852</v>
      </c>
      <c r="L10" s="15">
        <f t="shared" si="1"/>
        <v>13500000</v>
      </c>
      <c r="M10" s="15">
        <f t="shared" si="1"/>
        <v>1600000</v>
      </c>
      <c r="N10" s="13">
        <v>0.46</v>
      </c>
      <c r="O10" s="13">
        <v>0.06</v>
      </c>
      <c r="P10" s="13"/>
      <c r="Q10" s="13"/>
      <c r="R10" s="13">
        <v>1.4</v>
      </c>
      <c r="S10" s="13">
        <v>0.2</v>
      </c>
      <c r="T10" s="41"/>
    </row>
    <row r="11" spans="1:20" x14ac:dyDescent="0.25">
      <c r="A11" s="38">
        <v>19</v>
      </c>
      <c r="B11" s="39" t="s">
        <v>98</v>
      </c>
      <c r="C11" s="13" t="s">
        <v>34</v>
      </c>
      <c r="D11" s="13" t="s">
        <v>103</v>
      </c>
      <c r="E11" s="13">
        <v>912</v>
      </c>
      <c r="F11" s="13" t="s">
        <v>106</v>
      </c>
      <c r="G11" s="13" t="s">
        <v>107</v>
      </c>
      <c r="H11" s="13" t="s">
        <v>88</v>
      </c>
      <c r="I11" s="13">
        <v>17.600000000000001</v>
      </c>
      <c r="J11" s="13">
        <v>2.1</v>
      </c>
      <c r="K11" s="40">
        <f t="shared" si="0"/>
        <v>0.11931818181818181</v>
      </c>
      <c r="L11" s="15">
        <f t="shared" si="1"/>
        <v>17600000</v>
      </c>
      <c r="M11" s="15">
        <f t="shared" si="1"/>
        <v>2100000</v>
      </c>
      <c r="N11" s="13">
        <v>0.62</v>
      </c>
      <c r="O11" s="13">
        <v>0.06</v>
      </c>
      <c r="P11" s="13"/>
      <c r="Q11" s="13"/>
      <c r="R11" s="13">
        <v>1</v>
      </c>
      <c r="S11" s="13">
        <v>0.1</v>
      </c>
      <c r="T11" s="41"/>
    </row>
    <row r="12" spans="1:20" x14ac:dyDescent="0.25">
      <c r="A12" s="38">
        <v>12</v>
      </c>
      <c r="B12" s="39" t="s">
        <v>108</v>
      </c>
      <c r="C12" s="13" t="s">
        <v>37</v>
      </c>
      <c r="D12" s="13" t="s">
        <v>99</v>
      </c>
      <c r="E12" s="13">
        <v>785</v>
      </c>
      <c r="F12" s="13" t="s">
        <v>109</v>
      </c>
      <c r="G12" s="13" t="s">
        <v>110</v>
      </c>
      <c r="H12" s="13" t="s">
        <v>88</v>
      </c>
      <c r="I12" s="13">
        <v>73.2</v>
      </c>
      <c r="J12" s="13">
        <v>2.8</v>
      </c>
      <c r="K12" s="40">
        <f t="shared" si="0"/>
        <v>3.8251366120218573E-2</v>
      </c>
      <c r="L12" s="15">
        <f t="shared" si="1"/>
        <v>73200000</v>
      </c>
      <c r="M12" s="15">
        <f t="shared" si="1"/>
        <v>2800000</v>
      </c>
      <c r="N12" s="13">
        <v>2.8</v>
      </c>
      <c r="O12" s="13">
        <v>0.09</v>
      </c>
      <c r="P12" s="13"/>
      <c r="Q12" s="13"/>
      <c r="R12" s="13">
        <v>0.22</v>
      </c>
      <c r="S12" s="13">
        <v>0.01</v>
      </c>
      <c r="T12" s="41"/>
    </row>
    <row r="13" spans="1:20" x14ac:dyDescent="0.25">
      <c r="A13" s="38">
        <v>13</v>
      </c>
      <c r="B13" s="39" t="s">
        <v>108</v>
      </c>
      <c r="C13" s="13" t="s">
        <v>40</v>
      </c>
      <c r="D13" s="13" t="s">
        <v>103</v>
      </c>
      <c r="E13" s="13">
        <v>779</v>
      </c>
      <c r="F13" s="13" t="s">
        <v>109</v>
      </c>
      <c r="G13" s="13" t="s">
        <v>110</v>
      </c>
      <c r="H13" s="13" t="s">
        <v>88</v>
      </c>
      <c r="I13" s="13">
        <v>23.6</v>
      </c>
      <c r="J13" s="13">
        <v>1.9</v>
      </c>
      <c r="K13" s="40">
        <f t="shared" si="0"/>
        <v>8.050847457627118E-2</v>
      </c>
      <c r="L13" s="15">
        <f t="shared" si="1"/>
        <v>23600000</v>
      </c>
      <c r="M13" s="15">
        <f t="shared" si="1"/>
        <v>1900000</v>
      </c>
      <c r="N13" s="13">
        <v>0.91</v>
      </c>
      <c r="O13" s="13">
        <v>0.06</v>
      </c>
      <c r="P13" s="13"/>
      <c r="Q13" s="13"/>
      <c r="R13" s="13">
        <v>0.67</v>
      </c>
      <c r="S13" s="13">
        <v>0.05</v>
      </c>
      <c r="T13" s="41"/>
    </row>
    <row r="14" spans="1:20" x14ac:dyDescent="0.25">
      <c r="A14" s="38">
        <v>17</v>
      </c>
      <c r="B14" s="39" t="s">
        <v>111</v>
      </c>
      <c r="C14" s="13" t="s">
        <v>112</v>
      </c>
      <c r="D14" s="13" t="s">
        <v>113</v>
      </c>
      <c r="E14" s="13">
        <v>723</v>
      </c>
      <c r="F14" s="13" t="s">
        <v>114</v>
      </c>
      <c r="G14" s="13" t="s">
        <v>115</v>
      </c>
      <c r="H14" s="13" t="s">
        <v>88</v>
      </c>
      <c r="I14" s="13">
        <v>11.4</v>
      </c>
      <c r="J14" s="13">
        <v>1.1000000000000001</v>
      </c>
      <c r="K14" s="40">
        <f t="shared" si="0"/>
        <v>9.6491228070175447E-2</v>
      </c>
      <c r="L14" s="15">
        <f t="shared" si="1"/>
        <v>11400000</v>
      </c>
      <c r="M14" s="15">
        <f t="shared" si="1"/>
        <v>1100000</v>
      </c>
      <c r="N14" s="13">
        <v>0.44</v>
      </c>
      <c r="O14" s="13">
        <v>0.04</v>
      </c>
      <c r="P14" s="13"/>
      <c r="Q14" s="13"/>
      <c r="R14" s="13">
        <v>1.4</v>
      </c>
      <c r="S14" s="13">
        <v>0.1</v>
      </c>
      <c r="T14" s="41"/>
    </row>
    <row r="15" spans="1:20" ht="15.75" thickBot="1" x14ac:dyDescent="0.3">
      <c r="A15" s="43">
        <v>22</v>
      </c>
      <c r="B15" s="44" t="s">
        <v>116</v>
      </c>
      <c r="C15" s="18" t="s">
        <v>117</v>
      </c>
      <c r="D15" s="18" t="s">
        <v>113</v>
      </c>
      <c r="E15" s="18">
        <v>428</v>
      </c>
      <c r="F15" s="18" t="s">
        <v>118</v>
      </c>
      <c r="G15" s="18" t="s">
        <v>119</v>
      </c>
      <c r="H15" s="18" t="s">
        <v>88</v>
      </c>
      <c r="I15" s="18">
        <v>25.2</v>
      </c>
      <c r="J15" s="18">
        <v>2.2999999999999998</v>
      </c>
      <c r="K15" s="45">
        <f t="shared" si="0"/>
        <v>9.1269841269841265E-2</v>
      </c>
      <c r="L15" s="20">
        <f t="shared" si="1"/>
        <v>25200000</v>
      </c>
      <c r="M15" s="20">
        <f t="shared" si="1"/>
        <v>2300000</v>
      </c>
      <c r="N15" s="18">
        <v>1.28</v>
      </c>
      <c r="O15" s="18">
        <v>0.09</v>
      </c>
      <c r="P15" s="18"/>
      <c r="Q15" s="18"/>
      <c r="R15" s="18">
        <v>0.41</v>
      </c>
      <c r="S15" s="18">
        <v>0.04</v>
      </c>
      <c r="T15" s="46"/>
    </row>
    <row r="17" spans="3:19" x14ac:dyDescent="0.25">
      <c r="C17" s="47" t="s">
        <v>49</v>
      </c>
      <c r="D17" s="47" t="s">
        <v>120</v>
      </c>
      <c r="E17" s="47" t="s">
        <v>121</v>
      </c>
      <c r="F17" s="47" t="s">
        <v>122</v>
      </c>
      <c r="G17" s="47" t="s">
        <v>50</v>
      </c>
      <c r="H17" s="47" t="s">
        <v>123</v>
      </c>
      <c r="I17" s="47" t="s">
        <v>124</v>
      </c>
      <c r="J17" s="47" t="s">
        <v>51</v>
      </c>
      <c r="K17" s="47" t="s">
        <v>52</v>
      </c>
      <c r="L17" s="47" t="s">
        <v>53</v>
      </c>
      <c r="M17" s="47" t="s">
        <v>54</v>
      </c>
      <c r="N17" s="47" t="s">
        <v>55</v>
      </c>
      <c r="O17" s="47" t="s">
        <v>56</v>
      </c>
      <c r="P17" s="47" t="s">
        <v>57</v>
      </c>
      <c r="Q17" s="47" t="s">
        <v>58</v>
      </c>
      <c r="R17" s="47" t="s">
        <v>125</v>
      </c>
      <c r="S17" s="47" t="s">
        <v>126</v>
      </c>
    </row>
    <row r="18" spans="3:19" ht="18" thickBot="1" x14ac:dyDescent="0.3">
      <c r="C18" s="47" t="s">
        <v>59</v>
      </c>
      <c r="D18" s="47" t="s">
        <v>127</v>
      </c>
      <c r="E18" s="47" t="s">
        <v>16</v>
      </c>
      <c r="F18" s="47" t="s">
        <v>128</v>
      </c>
      <c r="G18" s="47"/>
      <c r="H18" s="47" t="s">
        <v>129</v>
      </c>
      <c r="I18" s="47" t="s">
        <v>129</v>
      </c>
      <c r="J18" s="47"/>
      <c r="K18" s="48" t="s">
        <v>60</v>
      </c>
      <c r="L18" s="47"/>
      <c r="M18" s="48" t="s">
        <v>60</v>
      </c>
      <c r="N18" s="47" t="s">
        <v>130</v>
      </c>
      <c r="O18" s="47" t="s">
        <v>130</v>
      </c>
      <c r="P18" s="47" t="s">
        <v>131</v>
      </c>
      <c r="Q18" s="47" t="s">
        <v>131</v>
      </c>
      <c r="R18" s="47" t="s">
        <v>81</v>
      </c>
      <c r="S18" s="47" t="s">
        <v>81</v>
      </c>
    </row>
    <row r="19" spans="3:19" x14ac:dyDescent="0.25">
      <c r="C19" s="49" t="s">
        <v>84</v>
      </c>
      <c r="D19" s="50">
        <v>461</v>
      </c>
      <c r="E19" s="50">
        <v>550</v>
      </c>
      <c r="F19" s="50">
        <v>21.9</v>
      </c>
      <c r="G19" s="50" t="s">
        <v>132</v>
      </c>
      <c r="H19" s="50">
        <v>1.1000000000000001</v>
      </c>
      <c r="I19" s="50">
        <v>0.2</v>
      </c>
      <c r="J19" s="50">
        <v>0.1036</v>
      </c>
      <c r="K19" s="50">
        <v>1.9E-3</v>
      </c>
      <c r="L19" s="50">
        <v>5.5300000000000002E-3</v>
      </c>
      <c r="M19" s="50">
        <v>1.1E-4</v>
      </c>
      <c r="N19" s="50">
        <v>22.2</v>
      </c>
      <c r="O19" s="50">
        <v>3</v>
      </c>
      <c r="P19" s="50">
        <v>56.9</v>
      </c>
      <c r="Q19" s="50">
        <v>2.2999999999999998</v>
      </c>
      <c r="R19" s="50">
        <v>2.6</v>
      </c>
      <c r="S19" s="51">
        <v>0.09</v>
      </c>
    </row>
    <row r="20" spans="3:19" x14ac:dyDescent="0.25">
      <c r="C20" s="52"/>
      <c r="D20" s="53">
        <v>461</v>
      </c>
      <c r="E20" s="53">
        <v>550</v>
      </c>
      <c r="F20" s="53">
        <v>21.9</v>
      </c>
      <c r="G20" s="53" t="s">
        <v>133</v>
      </c>
      <c r="H20" s="53" t="s">
        <v>134</v>
      </c>
      <c r="I20" s="53"/>
      <c r="J20" s="53">
        <v>0.1038</v>
      </c>
      <c r="K20" s="53">
        <v>1.9E-3</v>
      </c>
      <c r="L20" s="54">
        <v>5.0000000000000001E-3</v>
      </c>
      <c r="M20" s="53">
        <v>9.0000000000000006E-5</v>
      </c>
      <c r="N20" s="53">
        <v>23.5</v>
      </c>
      <c r="O20" s="53">
        <v>4</v>
      </c>
      <c r="P20" s="53">
        <v>47.9</v>
      </c>
      <c r="Q20" s="53">
        <v>2.1</v>
      </c>
      <c r="R20" s="53">
        <v>2.19</v>
      </c>
      <c r="S20" s="55">
        <v>0.08</v>
      </c>
    </row>
    <row r="21" spans="3:19" x14ac:dyDescent="0.25">
      <c r="C21" s="52"/>
      <c r="D21" s="53">
        <v>461</v>
      </c>
      <c r="E21" s="53">
        <v>550</v>
      </c>
      <c r="F21" s="53">
        <v>21.9</v>
      </c>
      <c r="G21" s="53" t="s">
        <v>135</v>
      </c>
      <c r="H21" s="53" t="s">
        <v>134</v>
      </c>
      <c r="I21" s="53"/>
      <c r="J21" s="53">
        <v>0.1101</v>
      </c>
      <c r="K21" s="53">
        <v>4.1999999999999997E-3</v>
      </c>
      <c r="L21" s="53">
        <v>4.3299999999999996E-3</v>
      </c>
      <c r="M21" s="53">
        <v>1.3999999999999999E-4</v>
      </c>
      <c r="N21" s="53">
        <v>6.7</v>
      </c>
      <c r="O21" s="53">
        <v>1</v>
      </c>
      <c r="P21" s="53">
        <v>9.1999999999999993</v>
      </c>
      <c r="Q21" s="53">
        <v>0.6</v>
      </c>
      <c r="R21" s="53">
        <v>0.42</v>
      </c>
      <c r="S21" s="55">
        <v>0.02</v>
      </c>
    </row>
    <row r="22" spans="3:19" ht="15.75" thickBot="1" x14ac:dyDescent="0.3">
      <c r="C22" s="56" t="s">
        <v>136</v>
      </c>
      <c r="D22" s="57"/>
      <c r="E22" s="57"/>
      <c r="F22" s="57"/>
      <c r="G22" s="57"/>
      <c r="H22" s="58">
        <v>1.1000000000000001</v>
      </c>
      <c r="I22" s="58">
        <v>0.2</v>
      </c>
      <c r="J22" s="58"/>
      <c r="K22" s="58"/>
      <c r="L22" s="58"/>
      <c r="M22" s="58"/>
      <c r="N22" s="58"/>
      <c r="O22" s="58"/>
      <c r="P22" s="58">
        <v>114</v>
      </c>
      <c r="Q22" s="58">
        <v>5</v>
      </c>
      <c r="R22" s="58">
        <v>5.21</v>
      </c>
      <c r="S22" s="59">
        <v>0.18</v>
      </c>
    </row>
    <row r="23" spans="3:19" x14ac:dyDescent="0.25">
      <c r="C23" s="8" t="s">
        <v>89</v>
      </c>
      <c r="D23" s="9">
        <v>685</v>
      </c>
      <c r="E23" s="9">
        <v>550</v>
      </c>
      <c r="F23" s="9">
        <v>22.2</v>
      </c>
      <c r="G23" s="9" t="s">
        <v>132</v>
      </c>
      <c r="H23" s="9">
        <v>4</v>
      </c>
      <c r="I23" s="9">
        <v>0.8</v>
      </c>
      <c r="J23" s="9">
        <v>0.10390000000000001</v>
      </c>
      <c r="K23" s="9">
        <v>1.5E-3</v>
      </c>
      <c r="L23" s="9">
        <v>4.2900000000000004E-3</v>
      </c>
      <c r="M23" s="9">
        <v>2.2000000000000001E-4</v>
      </c>
      <c r="N23" s="9">
        <v>34</v>
      </c>
      <c r="O23" s="9">
        <v>5</v>
      </c>
      <c r="P23" s="9">
        <v>45.3</v>
      </c>
      <c r="Q23" s="9">
        <v>3.8</v>
      </c>
      <c r="R23" s="9">
        <v>2.04</v>
      </c>
      <c r="S23" s="11">
        <v>0.14000000000000001</v>
      </c>
    </row>
    <row r="24" spans="3:19" x14ac:dyDescent="0.25">
      <c r="C24" s="12"/>
      <c r="D24" s="13">
        <v>685</v>
      </c>
      <c r="E24" s="13">
        <v>550</v>
      </c>
      <c r="F24" s="13">
        <v>22.2</v>
      </c>
      <c r="G24" s="13" t="s">
        <v>133</v>
      </c>
      <c r="H24" s="13" t="s">
        <v>134</v>
      </c>
      <c r="I24" s="13"/>
      <c r="J24" s="13">
        <v>0.10489999999999999</v>
      </c>
      <c r="K24" s="13">
        <v>1.9E-3</v>
      </c>
      <c r="L24" s="13">
        <v>5.4900000000000001E-3</v>
      </c>
      <c r="M24" s="13">
        <v>2.3000000000000001E-4</v>
      </c>
      <c r="N24" s="13">
        <v>15</v>
      </c>
      <c r="O24" s="13">
        <v>2</v>
      </c>
      <c r="P24" s="13">
        <v>37.799999999999997</v>
      </c>
      <c r="Q24" s="13">
        <v>2.2999999999999998</v>
      </c>
      <c r="R24" s="13">
        <v>1.71</v>
      </c>
      <c r="S24" s="16">
        <v>0.08</v>
      </c>
    </row>
    <row r="25" spans="3:19" x14ac:dyDescent="0.25">
      <c r="C25" s="12"/>
      <c r="D25" s="13">
        <v>685</v>
      </c>
      <c r="E25" s="13">
        <v>550</v>
      </c>
      <c r="F25" s="13">
        <v>22.2</v>
      </c>
      <c r="G25" s="13" t="s">
        <v>135</v>
      </c>
      <c r="H25" s="13" t="s">
        <v>134</v>
      </c>
      <c r="I25" s="13"/>
      <c r="J25" s="13">
        <v>0.1067</v>
      </c>
      <c r="K25" s="13">
        <v>3.2000000000000002E-3</v>
      </c>
      <c r="L25" s="13">
        <v>3.7699999999999999E-3</v>
      </c>
      <c r="M25" s="13">
        <v>3.8000000000000002E-4</v>
      </c>
      <c r="N25" s="13">
        <v>5.2</v>
      </c>
      <c r="O25" s="13">
        <v>1</v>
      </c>
      <c r="P25" s="13">
        <v>4.2</v>
      </c>
      <c r="Q25" s="13">
        <v>0.6</v>
      </c>
      <c r="R25" s="13">
        <v>0.19</v>
      </c>
      <c r="S25" s="16">
        <v>0.02</v>
      </c>
    </row>
    <row r="26" spans="3:19" ht="15.75" thickBot="1" x14ac:dyDescent="0.3">
      <c r="C26" s="17" t="s">
        <v>136</v>
      </c>
      <c r="D26" s="18"/>
      <c r="E26" s="18"/>
      <c r="F26" s="18"/>
      <c r="G26" s="18"/>
      <c r="H26" s="60">
        <v>4</v>
      </c>
      <c r="I26" s="60">
        <v>0.8</v>
      </c>
      <c r="J26" s="60"/>
      <c r="K26" s="60"/>
      <c r="L26" s="60"/>
      <c r="M26" s="60"/>
      <c r="N26" s="60"/>
      <c r="O26" s="60"/>
      <c r="P26" s="60">
        <v>87.4</v>
      </c>
      <c r="Q26" s="60">
        <v>6.7</v>
      </c>
      <c r="R26" s="60">
        <v>3.94</v>
      </c>
      <c r="S26" s="61">
        <v>0.24</v>
      </c>
    </row>
    <row r="27" spans="3:19" x14ac:dyDescent="0.25">
      <c r="C27" s="49" t="s">
        <v>92</v>
      </c>
      <c r="D27" s="50">
        <v>501</v>
      </c>
      <c r="E27" s="50">
        <v>550</v>
      </c>
      <c r="F27" s="50">
        <v>22.8</v>
      </c>
      <c r="G27" s="50" t="s">
        <v>132</v>
      </c>
      <c r="H27" s="50" t="s">
        <v>137</v>
      </c>
      <c r="I27" s="50"/>
      <c r="J27" s="50">
        <v>0.1023</v>
      </c>
      <c r="K27" s="50">
        <v>1.4E-3</v>
      </c>
      <c r="L27" s="50">
        <v>3.32E-3</v>
      </c>
      <c r="M27" s="50">
        <v>5.0000000000000002E-5</v>
      </c>
      <c r="N27" s="50">
        <v>39</v>
      </c>
      <c r="O27" s="50">
        <v>0.6</v>
      </c>
      <c r="P27" s="50">
        <v>13.9</v>
      </c>
      <c r="Q27" s="50">
        <v>1.9</v>
      </c>
      <c r="R27" s="50">
        <v>0.61</v>
      </c>
      <c r="S27" s="51">
        <v>7.0000000000000007E-2</v>
      </c>
    </row>
    <row r="28" spans="3:19" x14ac:dyDescent="0.25">
      <c r="C28" s="52"/>
      <c r="D28" s="53">
        <v>501</v>
      </c>
      <c r="E28" s="53">
        <v>550</v>
      </c>
      <c r="F28" s="53">
        <v>22.8</v>
      </c>
      <c r="G28" s="53" t="s">
        <v>133</v>
      </c>
      <c r="H28" s="53" t="s">
        <v>137</v>
      </c>
      <c r="I28" s="53"/>
      <c r="J28" s="53">
        <v>0.1013</v>
      </c>
      <c r="K28" s="62">
        <v>2E-3</v>
      </c>
      <c r="L28" s="53">
        <v>3.4099999999999998E-3</v>
      </c>
      <c r="M28" s="53">
        <v>6.0000000000000002E-5</v>
      </c>
      <c r="N28" s="53">
        <v>22.1</v>
      </c>
      <c r="O28" s="53">
        <v>0.3</v>
      </c>
      <c r="P28" s="53">
        <v>9.9</v>
      </c>
      <c r="Q28" s="53">
        <v>1.1000000000000001</v>
      </c>
      <c r="R28" s="53">
        <v>0.43</v>
      </c>
      <c r="S28" s="55">
        <v>0.04</v>
      </c>
    </row>
    <row r="29" spans="3:19" x14ac:dyDescent="0.25">
      <c r="C29" s="52"/>
      <c r="D29" s="53">
        <v>501</v>
      </c>
      <c r="E29" s="53">
        <v>550</v>
      </c>
      <c r="F29" s="53">
        <v>22.8</v>
      </c>
      <c r="G29" s="53" t="s">
        <v>135</v>
      </c>
      <c r="H29" s="53" t="s">
        <v>137</v>
      </c>
      <c r="I29" s="53"/>
      <c r="J29" s="53">
        <v>0.1042</v>
      </c>
      <c r="K29" s="53">
        <v>4.8999999999999998E-3</v>
      </c>
      <c r="L29" s="53">
        <v>2.98E-3</v>
      </c>
      <c r="M29" s="53">
        <v>1.2E-4</v>
      </c>
      <c r="N29" s="53">
        <v>4</v>
      </c>
      <c r="O29" s="53">
        <v>0.1</v>
      </c>
      <c r="P29" s="53">
        <v>0.1</v>
      </c>
      <c r="Q29" s="53">
        <v>0.2</v>
      </c>
      <c r="R29" s="53">
        <v>0</v>
      </c>
      <c r="S29" s="55">
        <v>0.01</v>
      </c>
    </row>
    <row r="30" spans="3:19" ht="15.75" thickBot="1" x14ac:dyDescent="0.3">
      <c r="C30" s="56" t="s">
        <v>136</v>
      </c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8">
        <v>23.9</v>
      </c>
      <c r="Q30" s="58">
        <v>3.1</v>
      </c>
      <c r="R30" s="58">
        <v>1.05</v>
      </c>
      <c r="S30" s="59">
        <v>0.11</v>
      </c>
    </row>
    <row r="31" spans="3:19" x14ac:dyDescent="0.25">
      <c r="C31" s="8" t="s">
        <v>95</v>
      </c>
      <c r="D31" s="9">
        <v>650</v>
      </c>
      <c r="E31" s="9">
        <v>550</v>
      </c>
      <c r="F31" s="9">
        <v>23.1</v>
      </c>
      <c r="G31" s="9" t="s">
        <v>132</v>
      </c>
      <c r="H31" s="9" t="s">
        <v>137</v>
      </c>
      <c r="I31" s="9"/>
      <c r="J31" s="28">
        <v>0.105</v>
      </c>
      <c r="K31" s="9">
        <v>3.0000000000000001E-3</v>
      </c>
      <c r="L31" s="9">
        <v>3.64E-3</v>
      </c>
      <c r="M31" s="9">
        <v>3.4000000000000002E-4</v>
      </c>
      <c r="N31" s="9">
        <v>5.8</v>
      </c>
      <c r="O31" s="9">
        <v>0.1</v>
      </c>
      <c r="P31" s="9">
        <v>4</v>
      </c>
      <c r="Q31" s="9">
        <v>0.6</v>
      </c>
      <c r="R31" s="9">
        <v>0.17</v>
      </c>
      <c r="S31" s="11">
        <v>0.02</v>
      </c>
    </row>
    <row r="32" spans="3:19" x14ac:dyDescent="0.25">
      <c r="C32" s="12"/>
      <c r="D32" s="13">
        <v>650</v>
      </c>
      <c r="E32" s="13">
        <v>550</v>
      </c>
      <c r="F32" s="13">
        <v>23.1</v>
      </c>
      <c r="G32" s="13" t="s">
        <v>133</v>
      </c>
      <c r="H32" s="13" t="s">
        <v>137</v>
      </c>
      <c r="I32" s="13"/>
      <c r="J32" s="13">
        <v>0.1013</v>
      </c>
      <c r="K32" s="13">
        <v>5.4000000000000003E-3</v>
      </c>
      <c r="L32" s="13">
        <v>5.7099999999999998E-3</v>
      </c>
      <c r="M32" s="13">
        <v>2.1000000000000001E-4</v>
      </c>
      <c r="N32" s="13">
        <v>3.2</v>
      </c>
      <c r="O32" s="13">
        <v>0</v>
      </c>
      <c r="P32" s="13">
        <v>8.6999999999999993</v>
      </c>
      <c r="Q32" s="13">
        <v>0.5</v>
      </c>
      <c r="R32" s="13">
        <v>0.38</v>
      </c>
      <c r="S32" s="16">
        <v>0.02</v>
      </c>
    </row>
    <row r="33" spans="3:20" x14ac:dyDescent="0.25">
      <c r="C33" s="12"/>
      <c r="D33" s="13">
        <v>650</v>
      </c>
      <c r="E33" s="13">
        <v>550</v>
      </c>
      <c r="F33" s="13">
        <v>23.1</v>
      </c>
      <c r="G33" s="13" t="s">
        <v>135</v>
      </c>
      <c r="H33" s="13" t="s">
        <v>137</v>
      </c>
      <c r="I33" s="13"/>
      <c r="J33" s="13">
        <v>9.6199999999999994E-2</v>
      </c>
      <c r="K33" s="13">
        <v>6.3E-3</v>
      </c>
      <c r="L33" s="13">
        <v>2.8800000000000002E-3</v>
      </c>
      <c r="M33" s="13">
        <v>1.1E-4</v>
      </c>
      <c r="N33" s="13">
        <v>2.2999999999999998</v>
      </c>
      <c r="O33" s="13">
        <v>0</v>
      </c>
      <c r="P33" s="13">
        <v>-0.2</v>
      </c>
      <c r="Q33" s="13">
        <v>0.1</v>
      </c>
      <c r="R33" s="13">
        <v>-0.01</v>
      </c>
      <c r="S33" s="16">
        <v>0</v>
      </c>
    </row>
    <row r="34" spans="3:20" ht="15.75" thickBot="1" x14ac:dyDescent="0.3">
      <c r="C34" s="17" t="s">
        <v>136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60">
        <v>12.5</v>
      </c>
      <c r="Q34" s="60">
        <v>1.2</v>
      </c>
      <c r="R34" s="60">
        <v>0.54</v>
      </c>
      <c r="S34" s="61">
        <v>0.04</v>
      </c>
    </row>
    <row r="35" spans="3:20" x14ac:dyDescent="0.25">
      <c r="C35" s="49" t="s">
        <v>20</v>
      </c>
      <c r="D35" s="50">
        <v>588</v>
      </c>
      <c r="E35" s="50">
        <v>920</v>
      </c>
      <c r="F35" s="50">
        <v>29.1</v>
      </c>
      <c r="G35" s="50" t="s">
        <v>138</v>
      </c>
      <c r="H35" s="50">
        <v>0.2</v>
      </c>
      <c r="I35" s="50">
        <v>0.01</v>
      </c>
      <c r="J35" s="50">
        <v>0.1047</v>
      </c>
      <c r="K35" s="50">
        <v>2.3999999999999998E-3</v>
      </c>
      <c r="L35" s="50">
        <v>3.1199999999999999E-3</v>
      </c>
      <c r="M35" s="50">
        <v>6.9999999999999994E-5</v>
      </c>
      <c r="N35" s="50">
        <v>1.1000000000000001</v>
      </c>
      <c r="O35" s="50">
        <v>0</v>
      </c>
      <c r="P35" s="50">
        <v>0.2</v>
      </c>
      <c r="Q35" s="50">
        <v>0</v>
      </c>
      <c r="R35" s="50">
        <v>6.0000000000000001E-3</v>
      </c>
      <c r="S35" s="51">
        <v>1E-3</v>
      </c>
    </row>
    <row r="36" spans="3:20" x14ac:dyDescent="0.25">
      <c r="C36" s="52"/>
      <c r="D36" s="53">
        <v>588</v>
      </c>
      <c r="E36" s="53">
        <v>920</v>
      </c>
      <c r="F36" s="53">
        <v>29.1</v>
      </c>
      <c r="G36" s="53" t="s">
        <v>139</v>
      </c>
      <c r="H36" s="53">
        <v>34.299999999999997</v>
      </c>
      <c r="I36" s="53">
        <v>0.3</v>
      </c>
      <c r="J36" s="53">
        <v>0.1154</v>
      </c>
      <c r="K36" s="53">
        <v>1.1000000000000001E-3</v>
      </c>
      <c r="L36" s="53">
        <v>1.6330000000000001E-2</v>
      </c>
      <c r="M36" s="53">
        <v>2.7E-4</v>
      </c>
      <c r="N36" s="53">
        <v>5.8</v>
      </c>
      <c r="O36" s="53">
        <v>0.1</v>
      </c>
      <c r="P36" s="53">
        <v>77.400000000000006</v>
      </c>
      <c r="Q36" s="53">
        <v>2</v>
      </c>
      <c r="R36" s="53">
        <v>2.67</v>
      </c>
      <c r="S36" s="55">
        <v>0.06</v>
      </c>
    </row>
    <row r="37" spans="3:20" x14ac:dyDescent="0.25">
      <c r="C37" s="52"/>
      <c r="D37" s="53">
        <v>588</v>
      </c>
      <c r="E37" s="53">
        <v>920</v>
      </c>
      <c r="F37" s="53">
        <v>29.1</v>
      </c>
      <c r="G37" s="53" t="s">
        <v>135</v>
      </c>
      <c r="H37" s="53">
        <v>9.3000000000000007</v>
      </c>
      <c r="I37" s="53">
        <v>0.1</v>
      </c>
      <c r="J37" s="53">
        <v>1.022</v>
      </c>
      <c r="K37" s="53">
        <v>5.9999999999999995E-4</v>
      </c>
      <c r="L37" s="53">
        <v>3.63E-3</v>
      </c>
      <c r="M37" s="53">
        <v>6.9999999999999994E-5</v>
      </c>
      <c r="N37" s="53">
        <v>6.7</v>
      </c>
      <c r="O37" s="53">
        <v>0.1</v>
      </c>
      <c r="P37" s="53">
        <v>4.5</v>
      </c>
      <c r="Q37" s="53">
        <v>0.4</v>
      </c>
      <c r="R37" s="53">
        <v>0.16</v>
      </c>
      <c r="S37" s="55">
        <v>0.01</v>
      </c>
    </row>
    <row r="38" spans="3:20" ht="15.75" thickBot="1" x14ac:dyDescent="0.3">
      <c r="C38" s="56" t="s">
        <v>136</v>
      </c>
      <c r="D38" s="57"/>
      <c r="E38" s="57"/>
      <c r="F38" s="57"/>
      <c r="G38" s="57"/>
      <c r="H38" s="58">
        <v>43.8</v>
      </c>
      <c r="I38" s="58">
        <v>0.4</v>
      </c>
      <c r="J38" s="58"/>
      <c r="K38" s="58"/>
      <c r="L38" s="58"/>
      <c r="M38" s="58"/>
      <c r="N38" s="58"/>
      <c r="O38" s="58"/>
      <c r="P38" s="58">
        <v>82.1</v>
      </c>
      <c r="Q38" s="58">
        <v>2.4</v>
      </c>
      <c r="R38" s="58">
        <v>2.83</v>
      </c>
      <c r="S38" s="59">
        <v>0.21</v>
      </c>
    </row>
    <row r="39" spans="3:20" x14ac:dyDescent="0.25">
      <c r="C39" s="8" t="s">
        <v>28</v>
      </c>
      <c r="D39" s="9">
        <v>593</v>
      </c>
      <c r="E39" s="9">
        <v>920</v>
      </c>
      <c r="F39" s="9">
        <v>29.1</v>
      </c>
      <c r="G39" s="9" t="s">
        <v>140</v>
      </c>
      <c r="H39" s="9" t="s">
        <v>137</v>
      </c>
      <c r="I39" s="9"/>
      <c r="J39" s="9">
        <v>0.11550000000000001</v>
      </c>
      <c r="K39" s="9">
        <v>1.5E-3</v>
      </c>
      <c r="L39" s="9">
        <v>1.438E-2</v>
      </c>
      <c r="M39" s="9">
        <v>2.7E-4</v>
      </c>
      <c r="N39" s="9">
        <v>7.3</v>
      </c>
      <c r="O39" s="9">
        <v>0.1</v>
      </c>
      <c r="P39" s="9">
        <v>83.7</v>
      </c>
      <c r="Q39" s="9">
        <v>2.2999999999999998</v>
      </c>
      <c r="R39" s="9">
        <v>2.89</v>
      </c>
      <c r="S39" s="11">
        <v>6.0000000000000001E-3</v>
      </c>
    </row>
    <row r="40" spans="3:20" x14ac:dyDescent="0.25">
      <c r="C40" s="12"/>
      <c r="D40" s="13">
        <v>593</v>
      </c>
      <c r="E40" s="13">
        <v>920</v>
      </c>
      <c r="F40" s="13">
        <v>29.1</v>
      </c>
      <c r="G40" s="13" t="s">
        <v>139</v>
      </c>
      <c r="H40" s="13">
        <v>40.5</v>
      </c>
      <c r="I40" s="13">
        <v>0.2</v>
      </c>
      <c r="J40" s="13">
        <v>0.1018</v>
      </c>
      <c r="K40" s="13">
        <v>1.2999999999999999E-3</v>
      </c>
      <c r="L40" s="13">
        <v>4.3400000000000001E-3</v>
      </c>
      <c r="M40" s="13">
        <v>8.0000000000000007E-5</v>
      </c>
      <c r="N40" s="13">
        <v>10</v>
      </c>
      <c r="O40" s="13">
        <v>0.2</v>
      </c>
      <c r="P40" s="13">
        <v>13.8</v>
      </c>
      <c r="Q40" s="13">
        <v>0.7</v>
      </c>
      <c r="R40" s="13">
        <v>0.48</v>
      </c>
      <c r="S40" s="16">
        <v>0.02</v>
      </c>
    </row>
    <row r="41" spans="3:20" x14ac:dyDescent="0.25">
      <c r="C41" s="12"/>
      <c r="D41" s="13">
        <v>593</v>
      </c>
      <c r="E41" s="13">
        <v>920</v>
      </c>
      <c r="F41" s="13">
        <v>29.1</v>
      </c>
      <c r="G41" s="13" t="s">
        <v>135</v>
      </c>
      <c r="H41" s="13">
        <v>37</v>
      </c>
      <c r="I41" s="13">
        <v>0.2</v>
      </c>
      <c r="J41" s="13">
        <v>0.1032</v>
      </c>
      <c r="K41" s="13">
        <v>1.8E-3</v>
      </c>
      <c r="L41" s="13">
        <v>3.5599999999999998E-3</v>
      </c>
      <c r="M41" s="13">
        <v>8.0000000000000007E-5</v>
      </c>
      <c r="N41" s="13">
        <v>8.8000000000000007</v>
      </c>
      <c r="O41" s="13">
        <v>0.1</v>
      </c>
      <c r="P41" s="13">
        <v>5.3</v>
      </c>
      <c r="Q41" s="13">
        <v>0.5</v>
      </c>
      <c r="R41" s="13">
        <v>0.18</v>
      </c>
      <c r="S41" s="16">
        <v>0.01</v>
      </c>
    </row>
    <row r="42" spans="3:20" ht="15.75" thickBot="1" x14ac:dyDescent="0.3">
      <c r="C42" s="17" t="s">
        <v>136</v>
      </c>
      <c r="D42" s="18"/>
      <c r="E42" s="18"/>
      <c r="F42" s="18"/>
      <c r="G42" s="18"/>
      <c r="H42" s="60">
        <v>77.5</v>
      </c>
      <c r="I42" s="60">
        <v>0.4</v>
      </c>
      <c r="J42" s="60"/>
      <c r="K42" s="60"/>
      <c r="L42" s="60"/>
      <c r="M42" s="60"/>
      <c r="N42" s="60"/>
      <c r="O42" s="60"/>
      <c r="P42" s="60">
        <v>102.8</v>
      </c>
      <c r="Q42" s="60">
        <v>3.5</v>
      </c>
      <c r="R42" s="60">
        <v>3.54</v>
      </c>
      <c r="S42" s="61">
        <v>0.1</v>
      </c>
    </row>
    <row r="43" spans="3:20" x14ac:dyDescent="0.25">
      <c r="C43" s="49" t="s">
        <v>31</v>
      </c>
      <c r="D43" s="50">
        <v>661</v>
      </c>
      <c r="E43" s="50">
        <v>915</v>
      </c>
      <c r="F43" s="50">
        <v>29.1</v>
      </c>
      <c r="G43" s="50" t="s">
        <v>141</v>
      </c>
      <c r="H43" s="50">
        <v>13.8</v>
      </c>
      <c r="I43" s="50">
        <v>0.1</v>
      </c>
      <c r="J43" s="50">
        <v>0.1011</v>
      </c>
      <c r="K43" s="50">
        <v>6.9999999999999999E-4</v>
      </c>
      <c r="L43" s="63">
        <v>4.3E-3</v>
      </c>
      <c r="M43" s="50">
        <v>6.9999999999999994E-5</v>
      </c>
      <c r="N43" s="50">
        <v>5.8</v>
      </c>
      <c r="O43" s="50">
        <v>0.1</v>
      </c>
      <c r="P43" s="50">
        <v>7.7</v>
      </c>
      <c r="Q43" s="50">
        <v>0.4</v>
      </c>
      <c r="R43" s="50">
        <v>0.26</v>
      </c>
      <c r="S43" s="51">
        <v>0.01</v>
      </c>
      <c r="T43" s="1" t="s">
        <v>142</v>
      </c>
    </row>
    <row r="44" spans="3:20" x14ac:dyDescent="0.25">
      <c r="C44" s="52"/>
      <c r="D44" s="53">
        <v>661</v>
      </c>
      <c r="E44" s="53">
        <v>915</v>
      </c>
      <c r="F44" s="53">
        <v>29.1</v>
      </c>
      <c r="G44" s="53" t="s">
        <v>139</v>
      </c>
      <c r="H44" s="53">
        <v>131</v>
      </c>
      <c r="I44" s="53">
        <v>1</v>
      </c>
      <c r="J44" s="53">
        <v>0.1018</v>
      </c>
      <c r="K44" s="53">
        <v>6.9999999999999999E-4</v>
      </c>
      <c r="L44" s="53">
        <v>3.6099999999999999E-3</v>
      </c>
      <c r="M44" s="53">
        <v>1E-4</v>
      </c>
      <c r="N44" s="53">
        <v>13.5</v>
      </c>
      <c r="O44" s="53">
        <v>0.2</v>
      </c>
      <c r="P44" s="53">
        <v>8.6999999999999993</v>
      </c>
      <c r="Q44" s="53">
        <v>0.8</v>
      </c>
      <c r="R44" s="53">
        <v>0.3</v>
      </c>
      <c r="S44" s="55">
        <v>0.02</v>
      </c>
    </row>
    <row r="45" spans="3:20" x14ac:dyDescent="0.25">
      <c r="C45" s="52"/>
      <c r="D45" s="53">
        <v>661</v>
      </c>
      <c r="E45" s="53">
        <v>915</v>
      </c>
      <c r="F45" s="53">
        <v>29.1</v>
      </c>
      <c r="G45" s="53" t="s">
        <v>135</v>
      </c>
      <c r="H45" s="53">
        <v>119</v>
      </c>
      <c r="I45" s="53">
        <v>1</v>
      </c>
      <c r="J45" s="53">
        <v>0.1017</v>
      </c>
      <c r="K45" s="53">
        <v>5.9999999999999995E-4</v>
      </c>
      <c r="L45" s="53">
        <v>3.2399999999999998E-3</v>
      </c>
      <c r="M45" s="53">
        <v>5.0000000000000002E-5</v>
      </c>
      <c r="N45" s="53">
        <v>16.899999999999999</v>
      </c>
      <c r="O45" s="53">
        <v>0.3</v>
      </c>
      <c r="P45" s="53">
        <v>4.8</v>
      </c>
      <c r="Q45" s="53">
        <v>0.8</v>
      </c>
      <c r="R45" s="53">
        <v>0.16</v>
      </c>
      <c r="S45" s="55">
        <v>0.02</v>
      </c>
    </row>
    <row r="46" spans="3:20" ht="15.75" thickBot="1" x14ac:dyDescent="0.3">
      <c r="C46" s="56" t="s">
        <v>136</v>
      </c>
      <c r="D46" s="57"/>
      <c r="E46" s="57"/>
      <c r="F46" s="57"/>
      <c r="G46" s="57"/>
      <c r="H46" s="58">
        <v>263</v>
      </c>
      <c r="I46" s="58">
        <v>3</v>
      </c>
      <c r="J46" s="58"/>
      <c r="K46" s="58"/>
      <c r="L46" s="58"/>
      <c r="M46" s="58"/>
      <c r="N46" s="58"/>
      <c r="O46" s="58"/>
      <c r="P46" s="58">
        <v>21.2</v>
      </c>
      <c r="Q46" s="58">
        <v>2</v>
      </c>
      <c r="R46" s="58">
        <v>0.46</v>
      </c>
      <c r="S46" s="59">
        <v>0.06</v>
      </c>
    </row>
    <row r="47" spans="3:20" x14ac:dyDescent="0.25">
      <c r="C47" s="8" t="s">
        <v>37</v>
      </c>
      <c r="D47" s="9">
        <v>794</v>
      </c>
      <c r="E47" s="9">
        <v>785</v>
      </c>
      <c r="F47" s="9">
        <v>26.2</v>
      </c>
      <c r="G47" s="9" t="s">
        <v>140</v>
      </c>
      <c r="H47" s="9">
        <v>16.3</v>
      </c>
      <c r="I47" s="9">
        <v>0.2</v>
      </c>
      <c r="J47" s="9">
        <v>0.12640000000000001</v>
      </c>
      <c r="K47" s="9">
        <v>3.0000000000000001E-3</v>
      </c>
      <c r="L47" s="9">
        <v>2.001E-2</v>
      </c>
      <c r="M47" s="9">
        <v>5.1999999999999995E-4</v>
      </c>
      <c r="N47" s="9">
        <v>3.6</v>
      </c>
      <c r="O47" s="9">
        <v>0.1</v>
      </c>
      <c r="P47" s="9">
        <v>61.9</v>
      </c>
      <c r="Q47" s="9">
        <v>2</v>
      </c>
      <c r="R47" s="9">
        <v>2.36</v>
      </c>
      <c r="S47" s="11">
        <v>0.06</v>
      </c>
    </row>
    <row r="48" spans="3:20" x14ac:dyDescent="0.25">
      <c r="C48" s="12"/>
      <c r="D48" s="13">
        <v>794</v>
      </c>
      <c r="E48" s="13">
        <v>785</v>
      </c>
      <c r="F48" s="13">
        <v>26.2</v>
      </c>
      <c r="G48" s="13" t="s">
        <v>139</v>
      </c>
      <c r="H48" s="13">
        <v>21.5</v>
      </c>
      <c r="I48" s="13">
        <v>0.2</v>
      </c>
      <c r="J48" s="13">
        <v>0.1036</v>
      </c>
      <c r="K48" s="13">
        <v>1.6999999999999999E-3</v>
      </c>
      <c r="L48" s="13">
        <v>4.3499999999999997E-3</v>
      </c>
      <c r="M48" s="13">
        <v>1E-4</v>
      </c>
      <c r="N48" s="13">
        <v>5.7</v>
      </c>
      <c r="O48" s="13">
        <v>0.1</v>
      </c>
      <c r="P48" s="13">
        <v>7.9</v>
      </c>
      <c r="Q48" s="13">
        <v>0.4</v>
      </c>
      <c r="R48" s="13">
        <v>0.3</v>
      </c>
      <c r="S48" s="16">
        <v>0.01</v>
      </c>
    </row>
    <row r="49" spans="3:19" x14ac:dyDescent="0.25">
      <c r="C49" s="12"/>
      <c r="D49" s="13">
        <v>794</v>
      </c>
      <c r="E49" s="13">
        <v>785</v>
      </c>
      <c r="F49" s="13">
        <v>26.2</v>
      </c>
      <c r="G49" s="13" t="s">
        <v>135</v>
      </c>
      <c r="H49" s="13">
        <v>20.399999999999999</v>
      </c>
      <c r="I49" s="13">
        <v>0.2</v>
      </c>
      <c r="J49" s="13">
        <v>0.1033</v>
      </c>
      <c r="K49" s="13">
        <v>2.5000000000000001E-3</v>
      </c>
      <c r="L49" s="13">
        <v>3.65E-3</v>
      </c>
      <c r="M49" s="13">
        <v>1E-4</v>
      </c>
      <c r="N49" s="13">
        <v>5.7</v>
      </c>
      <c r="O49" s="13">
        <v>0.1</v>
      </c>
      <c r="P49" s="13">
        <v>3.6</v>
      </c>
      <c r="Q49" s="13">
        <v>0.3</v>
      </c>
      <c r="R49" s="13">
        <v>0.14000000000000001</v>
      </c>
      <c r="S49" s="16">
        <v>0.01</v>
      </c>
    </row>
    <row r="50" spans="3:19" ht="15.75" thickBot="1" x14ac:dyDescent="0.3">
      <c r="C50" s="17" t="s">
        <v>136</v>
      </c>
      <c r="D50" s="18"/>
      <c r="E50" s="18"/>
      <c r="F50" s="18"/>
      <c r="G50" s="18"/>
      <c r="H50" s="60">
        <v>58.2</v>
      </c>
      <c r="I50" s="60">
        <v>0.6</v>
      </c>
      <c r="J50" s="60"/>
      <c r="K50" s="60"/>
      <c r="L50" s="60"/>
      <c r="M50" s="60"/>
      <c r="N50" s="60"/>
      <c r="O50" s="60"/>
      <c r="P50" s="60">
        <v>73.2</v>
      </c>
      <c r="Q50" s="60">
        <v>2.8</v>
      </c>
      <c r="R50" s="60">
        <v>2.8</v>
      </c>
      <c r="S50" s="61">
        <v>0.09</v>
      </c>
    </row>
    <row r="51" spans="3:19" x14ac:dyDescent="0.25">
      <c r="C51" s="49" t="s">
        <v>40</v>
      </c>
      <c r="D51" s="50">
        <v>775</v>
      </c>
      <c r="E51" s="50">
        <v>780</v>
      </c>
      <c r="F51" s="50">
        <v>26.2</v>
      </c>
      <c r="G51" s="50" t="s">
        <v>140</v>
      </c>
      <c r="H51" s="50">
        <v>30.7</v>
      </c>
      <c r="I51" s="50">
        <v>0.3</v>
      </c>
      <c r="J51" s="50">
        <v>0.1038</v>
      </c>
      <c r="K51" s="50">
        <v>1.4E-3</v>
      </c>
      <c r="L51" s="50">
        <v>4.45E-3</v>
      </c>
      <c r="M51" s="50">
        <v>8.0000000000000007E-5</v>
      </c>
      <c r="N51" s="50">
        <v>9.1999999999999993</v>
      </c>
      <c r="O51" s="50">
        <v>0.1</v>
      </c>
      <c r="P51" s="50">
        <v>13.7</v>
      </c>
      <c r="Q51" s="50">
        <v>0.7</v>
      </c>
      <c r="R51" s="50">
        <v>0.53</v>
      </c>
      <c r="S51" s="51">
        <v>0.02</v>
      </c>
    </row>
    <row r="52" spans="3:19" x14ac:dyDescent="0.25">
      <c r="C52" s="52"/>
      <c r="D52" s="53">
        <v>775</v>
      </c>
      <c r="E52" s="53">
        <v>780</v>
      </c>
      <c r="F52" s="53">
        <v>26.2</v>
      </c>
      <c r="G52" s="53" t="s">
        <v>139</v>
      </c>
      <c r="H52" s="53">
        <v>83.5</v>
      </c>
      <c r="I52" s="53">
        <v>0.8</v>
      </c>
      <c r="J52" s="53">
        <v>0.1013</v>
      </c>
      <c r="K52" s="53">
        <v>1E-3</v>
      </c>
      <c r="L52" s="53">
        <v>3.4399999999999999E-3</v>
      </c>
      <c r="M52" s="53">
        <v>5.0000000000000002E-5</v>
      </c>
      <c r="N52" s="53">
        <v>14.2</v>
      </c>
      <c r="O52" s="53">
        <v>0.2</v>
      </c>
      <c r="P52" s="53">
        <v>6.9</v>
      </c>
      <c r="Q52" s="53">
        <v>0.7</v>
      </c>
      <c r="R52" s="53">
        <v>0.26</v>
      </c>
      <c r="S52" s="55">
        <v>0.02</v>
      </c>
    </row>
    <row r="53" spans="3:19" x14ac:dyDescent="0.25">
      <c r="C53" s="52"/>
      <c r="D53" s="53">
        <v>775</v>
      </c>
      <c r="E53" s="53">
        <v>780</v>
      </c>
      <c r="F53" s="53">
        <v>26.2</v>
      </c>
      <c r="G53" s="53" t="s">
        <v>135</v>
      </c>
      <c r="H53" s="53">
        <v>69</v>
      </c>
      <c r="I53" s="53">
        <v>0.7</v>
      </c>
      <c r="J53" s="53">
        <v>0.10249999999999999</v>
      </c>
      <c r="K53" s="53">
        <v>1.6000000000000001E-3</v>
      </c>
      <c r="L53" s="53">
        <v>3.2699999999999999E-3</v>
      </c>
      <c r="M53" s="53">
        <v>6.9999999999999994E-5</v>
      </c>
      <c r="N53" s="53">
        <v>9.8000000000000007</v>
      </c>
      <c r="O53" s="53">
        <v>0.1</v>
      </c>
      <c r="P53" s="53">
        <v>3</v>
      </c>
      <c r="Q53" s="53">
        <v>0.5</v>
      </c>
      <c r="R53" s="53">
        <v>0.12</v>
      </c>
      <c r="S53" s="55">
        <v>0.01</v>
      </c>
    </row>
    <row r="54" spans="3:19" ht="15.75" thickBot="1" x14ac:dyDescent="0.3">
      <c r="C54" s="56" t="s">
        <v>136</v>
      </c>
      <c r="D54" s="57"/>
      <c r="E54" s="57"/>
      <c r="F54" s="57"/>
      <c r="G54" s="57"/>
      <c r="H54" s="58">
        <v>183</v>
      </c>
      <c r="I54" s="58">
        <v>2</v>
      </c>
      <c r="J54" s="58"/>
      <c r="K54" s="58"/>
      <c r="L54" s="58"/>
      <c r="M54" s="58"/>
      <c r="N54" s="58"/>
      <c r="O54" s="58"/>
      <c r="P54" s="58">
        <v>23.6</v>
      </c>
      <c r="Q54" s="58">
        <v>1.9</v>
      </c>
      <c r="R54" s="58">
        <v>0.91</v>
      </c>
      <c r="S54" s="59">
        <v>0.06</v>
      </c>
    </row>
    <row r="55" spans="3:19" x14ac:dyDescent="0.25">
      <c r="C55" s="8" t="s">
        <v>112</v>
      </c>
      <c r="D55" s="9">
        <v>388</v>
      </c>
      <c r="E55" s="9">
        <v>723</v>
      </c>
      <c r="F55" s="9">
        <v>24.9</v>
      </c>
      <c r="G55" s="9" t="s">
        <v>140</v>
      </c>
      <c r="H55" s="9">
        <v>7.8</v>
      </c>
      <c r="I55" s="9">
        <v>0.1</v>
      </c>
      <c r="J55" s="9">
        <v>0.1023</v>
      </c>
      <c r="K55" s="9">
        <v>6.9999999999999999E-4</v>
      </c>
      <c r="L55" s="9">
        <v>3.3300000000000001E-3</v>
      </c>
      <c r="M55" s="9">
        <v>6.0000000000000002E-5</v>
      </c>
      <c r="N55" s="9">
        <v>7.5</v>
      </c>
      <c r="O55" s="9">
        <v>0.1</v>
      </c>
      <c r="P55" s="9">
        <v>2.8</v>
      </c>
      <c r="Q55" s="9">
        <v>0.4</v>
      </c>
      <c r="R55" s="9">
        <v>0.107</v>
      </c>
      <c r="S55" s="11">
        <v>1.2E-2</v>
      </c>
    </row>
    <row r="56" spans="3:19" x14ac:dyDescent="0.25">
      <c r="C56" s="12"/>
      <c r="D56" s="13">
        <v>388</v>
      </c>
      <c r="E56" s="13">
        <v>723</v>
      </c>
      <c r="F56" s="13">
        <v>24.9</v>
      </c>
      <c r="G56" s="13" t="s">
        <v>139</v>
      </c>
      <c r="H56" s="13">
        <v>0.96</v>
      </c>
      <c r="I56" s="13">
        <v>0.1</v>
      </c>
      <c r="J56" s="13">
        <v>0.10299999999999999</v>
      </c>
      <c r="K56" s="13">
        <v>5.9999999999999995E-4</v>
      </c>
      <c r="L56" s="13">
        <v>3.6099999999999999E-3</v>
      </c>
      <c r="M56" s="13">
        <v>6.0000000000000002E-5</v>
      </c>
      <c r="N56" s="13">
        <v>7.7</v>
      </c>
      <c r="O56" s="13">
        <v>0.1</v>
      </c>
      <c r="P56" s="13">
        <v>5</v>
      </c>
      <c r="Q56" s="13">
        <v>0.4</v>
      </c>
      <c r="R56" s="13">
        <v>0.191</v>
      </c>
      <c r="S56" s="16">
        <v>1.4E-2</v>
      </c>
    </row>
    <row r="57" spans="3:19" x14ac:dyDescent="0.25">
      <c r="C57" s="12"/>
      <c r="D57" s="13">
        <v>388</v>
      </c>
      <c r="E57" s="13">
        <v>723</v>
      </c>
      <c r="F57" s="13">
        <v>24.9</v>
      </c>
      <c r="G57" s="13" t="s">
        <v>135</v>
      </c>
      <c r="H57" s="13">
        <v>0.32</v>
      </c>
      <c r="I57" s="13">
        <v>0.1</v>
      </c>
      <c r="J57" s="13">
        <v>0.1036</v>
      </c>
      <c r="K57" s="13">
        <v>6.9999999999999999E-4</v>
      </c>
      <c r="L57" s="13">
        <v>3.5899999999999999E-3</v>
      </c>
      <c r="M57" s="13">
        <v>6.0000000000000002E-5</v>
      </c>
      <c r="N57" s="13">
        <v>5.8</v>
      </c>
      <c r="O57" s="13">
        <v>0.1</v>
      </c>
      <c r="P57" s="13">
        <v>3.6</v>
      </c>
      <c r="Q57" s="13">
        <v>0.3</v>
      </c>
      <c r="R57" s="13">
        <v>0.14000000000000001</v>
      </c>
      <c r="S57" s="16">
        <v>0.01</v>
      </c>
    </row>
    <row r="58" spans="3:19" ht="15.75" thickBot="1" x14ac:dyDescent="0.3">
      <c r="C58" s="17" t="s">
        <v>136</v>
      </c>
      <c r="D58" s="18"/>
      <c r="E58" s="18"/>
      <c r="F58" s="18"/>
      <c r="G58" s="18"/>
      <c r="H58" s="60">
        <v>9.1</v>
      </c>
      <c r="I58" s="60">
        <v>0.1</v>
      </c>
      <c r="J58" s="60"/>
      <c r="K58" s="60"/>
      <c r="L58" s="60"/>
      <c r="M58" s="60"/>
      <c r="N58" s="60"/>
      <c r="O58" s="60"/>
      <c r="P58" s="60">
        <v>11.4</v>
      </c>
      <c r="Q58" s="60">
        <v>1.1000000000000001</v>
      </c>
      <c r="R58" s="60">
        <v>0.44</v>
      </c>
      <c r="S58" s="61">
        <v>0.04</v>
      </c>
    </row>
    <row r="59" spans="3:19" x14ac:dyDescent="0.25">
      <c r="C59" s="49" t="s">
        <v>34</v>
      </c>
      <c r="D59" s="50">
        <v>794</v>
      </c>
      <c r="E59" s="50">
        <v>915</v>
      </c>
      <c r="F59" s="50">
        <v>29.1</v>
      </c>
      <c r="G59" s="50" t="s">
        <v>140</v>
      </c>
      <c r="H59" s="50">
        <v>43</v>
      </c>
      <c r="I59" s="50">
        <v>0.5</v>
      </c>
      <c r="J59" s="50">
        <v>0.1026</v>
      </c>
      <c r="K59" s="50">
        <v>6.9999999999999999E-4</v>
      </c>
      <c r="L59" s="50">
        <v>3.7599999999999999E-3</v>
      </c>
      <c r="M59" s="50">
        <v>6.9999999999999994E-5</v>
      </c>
      <c r="N59" s="50">
        <v>9.9</v>
      </c>
      <c r="O59" s="50">
        <v>0.1</v>
      </c>
      <c r="P59" s="50">
        <v>7.9</v>
      </c>
      <c r="Q59" s="50">
        <v>0.6</v>
      </c>
      <c r="R59" s="50">
        <v>0.28000000000000003</v>
      </c>
      <c r="S59" s="51">
        <v>0.02</v>
      </c>
    </row>
    <row r="60" spans="3:19" x14ac:dyDescent="0.25">
      <c r="C60" s="52"/>
      <c r="D60" s="53">
        <v>794</v>
      </c>
      <c r="E60" s="53">
        <v>915</v>
      </c>
      <c r="F60" s="53">
        <v>29.1</v>
      </c>
      <c r="G60" s="53" t="s">
        <v>139</v>
      </c>
      <c r="H60" s="53">
        <v>84.2</v>
      </c>
      <c r="I60" s="53">
        <v>0.8</v>
      </c>
      <c r="J60" s="53">
        <v>0.1011</v>
      </c>
      <c r="K60" s="53">
        <v>5.0000000000000001E-4</v>
      </c>
      <c r="L60" s="53">
        <v>3.29E-3</v>
      </c>
      <c r="M60" s="53">
        <v>5.0000000000000002E-5</v>
      </c>
      <c r="N60" s="53">
        <v>18.100000000000001</v>
      </c>
      <c r="O60" s="53">
        <v>0.3</v>
      </c>
      <c r="P60" s="53">
        <v>6</v>
      </c>
      <c r="Q60" s="53">
        <v>0.9</v>
      </c>
      <c r="R60" s="53">
        <v>0.21</v>
      </c>
      <c r="S60" s="55">
        <v>0.02</v>
      </c>
    </row>
    <row r="61" spans="3:19" x14ac:dyDescent="0.25">
      <c r="C61" s="52"/>
      <c r="D61" s="53">
        <v>794</v>
      </c>
      <c r="E61" s="53">
        <v>915</v>
      </c>
      <c r="F61" s="53">
        <v>29.1</v>
      </c>
      <c r="G61" s="53" t="s">
        <v>135</v>
      </c>
      <c r="H61" s="53">
        <v>44.6</v>
      </c>
      <c r="I61" s="53">
        <v>0.5</v>
      </c>
      <c r="J61" s="53">
        <v>0.1033</v>
      </c>
      <c r="K61" s="53">
        <v>5.9999999999999995E-4</v>
      </c>
      <c r="L61" s="53">
        <v>3.2299999999999998E-3</v>
      </c>
      <c r="M61" s="53">
        <v>6.0000000000000002E-5</v>
      </c>
      <c r="N61" s="53">
        <v>13.5</v>
      </c>
      <c r="O61" s="53">
        <v>0.2</v>
      </c>
      <c r="P61" s="53">
        <v>3.7</v>
      </c>
      <c r="Q61" s="53">
        <v>0.6</v>
      </c>
      <c r="R61" s="53">
        <v>0.13</v>
      </c>
      <c r="S61" s="55">
        <v>0.02</v>
      </c>
    </row>
    <row r="62" spans="3:19" ht="15.75" thickBot="1" x14ac:dyDescent="0.3">
      <c r="C62" s="64" t="s">
        <v>136</v>
      </c>
      <c r="D62" s="65"/>
      <c r="E62" s="65"/>
      <c r="F62" s="65"/>
      <c r="G62" s="65"/>
      <c r="H62" s="66">
        <v>172</v>
      </c>
      <c r="I62" s="66">
        <v>2</v>
      </c>
      <c r="J62" s="66"/>
      <c r="K62" s="66"/>
      <c r="L62" s="66"/>
      <c r="M62" s="66"/>
      <c r="N62" s="66"/>
      <c r="O62" s="66"/>
      <c r="P62" s="66">
        <v>17.600000000000001</v>
      </c>
      <c r="Q62" s="66">
        <v>2.1</v>
      </c>
      <c r="R62" s="66">
        <v>0.62</v>
      </c>
      <c r="S62" s="67">
        <v>0.6</v>
      </c>
    </row>
    <row r="63" spans="3:19" x14ac:dyDescent="0.25">
      <c r="C63" s="8" t="s">
        <v>117</v>
      </c>
      <c r="D63" s="9">
        <v>310</v>
      </c>
      <c r="E63" s="9">
        <v>425</v>
      </c>
      <c r="F63" s="9">
        <v>19.7</v>
      </c>
      <c r="G63" s="9" t="s">
        <v>143</v>
      </c>
      <c r="H63" s="9">
        <v>495</v>
      </c>
      <c r="I63" s="9">
        <v>4</v>
      </c>
      <c r="J63" s="9">
        <v>0.1017</v>
      </c>
      <c r="K63" s="9">
        <v>1.2999999999999999E-3</v>
      </c>
      <c r="L63" s="9">
        <v>3.5599999999999998E-3</v>
      </c>
      <c r="M63" s="9">
        <v>8.0000000000000007E-5</v>
      </c>
      <c r="N63" s="9">
        <v>15</v>
      </c>
      <c r="O63" s="9">
        <v>0.2</v>
      </c>
      <c r="P63" s="9">
        <v>9</v>
      </c>
      <c r="Q63" s="9">
        <v>0.8</v>
      </c>
      <c r="R63" s="9">
        <v>0.46</v>
      </c>
      <c r="S63" s="11">
        <v>0.03</v>
      </c>
    </row>
    <row r="64" spans="3:19" x14ac:dyDescent="0.25">
      <c r="C64" s="12"/>
      <c r="D64" s="13">
        <v>310</v>
      </c>
      <c r="E64" s="13">
        <v>425</v>
      </c>
      <c r="F64" s="13">
        <v>19.7</v>
      </c>
      <c r="G64" s="13" t="s">
        <v>139</v>
      </c>
      <c r="H64" s="13">
        <v>291</v>
      </c>
      <c r="I64" s="13">
        <v>3</v>
      </c>
      <c r="J64" s="13">
        <v>0.1008</v>
      </c>
      <c r="K64" s="13">
        <v>1.1999999999999999E-3</v>
      </c>
      <c r="L64" s="13">
        <v>3.6099999999999999E-3</v>
      </c>
      <c r="M64" s="13">
        <v>6.9999999999999994E-5</v>
      </c>
      <c r="N64" s="13">
        <v>17.899999999999999</v>
      </c>
      <c r="O64" s="13">
        <v>0.3</v>
      </c>
      <c r="P64" s="13">
        <v>11.6</v>
      </c>
      <c r="Q64" s="13">
        <v>1</v>
      </c>
      <c r="R64" s="13">
        <v>0.59</v>
      </c>
      <c r="S64" s="16">
        <v>0.04</v>
      </c>
    </row>
    <row r="65" spans="3:19" x14ac:dyDescent="0.25">
      <c r="C65" s="12"/>
      <c r="D65" s="13">
        <v>310</v>
      </c>
      <c r="E65" s="13">
        <v>425</v>
      </c>
      <c r="F65" s="13">
        <v>19.7</v>
      </c>
      <c r="G65" s="13" t="s">
        <v>135</v>
      </c>
      <c r="H65" s="13">
        <v>105</v>
      </c>
      <c r="I65" s="13">
        <v>1</v>
      </c>
      <c r="J65" s="13">
        <v>0.1115</v>
      </c>
      <c r="K65" s="13">
        <v>4.4999999999999997E-3</v>
      </c>
      <c r="L65" s="13">
        <v>3.7100000000000002E-3</v>
      </c>
      <c r="M65" s="13">
        <v>1.6000000000000001E-4</v>
      </c>
      <c r="N65" s="13">
        <v>6.2</v>
      </c>
      <c r="O65" s="13">
        <v>0.1</v>
      </c>
      <c r="P65" s="13">
        <v>4.5999999999999996</v>
      </c>
      <c r="Q65" s="13">
        <v>0.5</v>
      </c>
      <c r="R65" s="13">
        <v>0.23</v>
      </c>
      <c r="S65" s="16">
        <v>0.02</v>
      </c>
    </row>
    <row r="66" spans="3:19" ht="15.75" thickBot="1" x14ac:dyDescent="0.3">
      <c r="C66" s="17" t="s">
        <v>136</v>
      </c>
      <c r="D66" s="18"/>
      <c r="E66" s="18"/>
      <c r="F66" s="18"/>
      <c r="G66" s="18"/>
      <c r="H66" s="60">
        <v>892</v>
      </c>
      <c r="I66" s="60">
        <v>8</v>
      </c>
      <c r="J66" s="60"/>
      <c r="K66" s="60"/>
      <c r="L66" s="60"/>
      <c r="M66" s="60"/>
      <c r="N66" s="60"/>
      <c r="O66" s="60"/>
      <c r="P66" s="60">
        <v>25.2</v>
      </c>
      <c r="Q66" s="60">
        <v>2.2999999999999998</v>
      </c>
      <c r="R66" s="60">
        <v>1.28</v>
      </c>
      <c r="S66" s="61">
        <v>0.09</v>
      </c>
    </row>
    <row r="69" spans="3:19" x14ac:dyDescent="0.25">
      <c r="C69" s="68" t="s">
        <v>144</v>
      </c>
    </row>
    <row r="70" spans="3:19" x14ac:dyDescent="0.25">
      <c r="C70" s="68" t="s">
        <v>145</v>
      </c>
    </row>
    <row r="71" spans="3:19" x14ac:dyDescent="0.25">
      <c r="C71" s="68" t="s">
        <v>146</v>
      </c>
    </row>
    <row r="72" spans="3:19" x14ac:dyDescent="0.25">
      <c r="C72" s="68" t="s">
        <v>147</v>
      </c>
    </row>
    <row r="73" spans="3:19" x14ac:dyDescent="0.25">
      <c r="C73" s="68" t="s">
        <v>148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45D57-44C8-42AF-A63A-BA5C394539AD}">
  <dimension ref="B1:T33"/>
  <sheetViews>
    <sheetView tabSelected="1" workbookViewId="0">
      <selection activeCell="F11" sqref="F11"/>
    </sheetView>
  </sheetViews>
  <sheetFormatPr baseColWidth="10" defaultColWidth="11.5703125" defaultRowHeight="15" x14ac:dyDescent="0.25"/>
  <cols>
    <col min="1" max="1" width="5.5703125" style="1" customWidth="1"/>
    <col min="2" max="2" width="27.7109375" style="1" customWidth="1"/>
    <col min="3" max="3" width="18.7109375" style="1" bestFit="1" customWidth="1"/>
    <col min="4" max="11" width="11.5703125" style="1"/>
    <col min="12" max="12" width="1.5703125" style="1" bestFit="1" customWidth="1"/>
    <col min="13" max="13" width="23.7109375" style="1" customWidth="1"/>
    <col min="14" max="19" width="11.5703125" style="1"/>
    <col min="20" max="20" width="19.140625" style="1" customWidth="1"/>
    <col min="21" max="16384" width="11.5703125" style="1"/>
  </cols>
  <sheetData>
    <row r="1" spans="2:20" ht="15.75" thickBot="1" x14ac:dyDescent="0.3">
      <c r="B1" s="33" t="s">
        <v>149</v>
      </c>
      <c r="M1" s="33" t="s">
        <v>155</v>
      </c>
    </row>
    <row r="2" spans="2:20" x14ac:dyDescent="0.25">
      <c r="B2" s="22" t="s">
        <v>49</v>
      </c>
      <c r="C2" s="22" t="s">
        <v>50</v>
      </c>
      <c r="D2" s="2" t="s">
        <v>51</v>
      </c>
      <c r="E2" s="23" t="s">
        <v>52</v>
      </c>
      <c r="F2" s="2" t="s">
        <v>53</v>
      </c>
      <c r="G2" s="23" t="s">
        <v>54</v>
      </c>
      <c r="H2" s="2" t="s">
        <v>55</v>
      </c>
      <c r="I2" s="23" t="s">
        <v>56</v>
      </c>
      <c r="J2" s="2" t="s">
        <v>57</v>
      </c>
      <c r="K2" s="23" t="s">
        <v>58</v>
      </c>
      <c r="N2" s="72"/>
      <c r="O2" s="73" t="s">
        <v>88</v>
      </c>
      <c r="P2" s="74"/>
      <c r="Q2" s="72"/>
      <c r="R2" s="73" t="s">
        <v>151</v>
      </c>
      <c r="S2" s="73"/>
      <c r="T2" s="96" t="s">
        <v>152</v>
      </c>
    </row>
    <row r="3" spans="2:20" ht="15.75" thickBot="1" x14ac:dyDescent="0.3">
      <c r="B3" s="24" t="s">
        <v>59</v>
      </c>
      <c r="C3" s="24"/>
      <c r="D3" s="5"/>
      <c r="E3" s="25" t="s">
        <v>60</v>
      </c>
      <c r="F3" s="5"/>
      <c r="G3" s="25" t="s">
        <v>60</v>
      </c>
      <c r="H3" s="5" t="s">
        <v>61</v>
      </c>
      <c r="I3" s="5" t="s">
        <v>61</v>
      </c>
      <c r="J3" s="26" t="s">
        <v>61</v>
      </c>
      <c r="K3" s="27" t="s">
        <v>61</v>
      </c>
      <c r="N3" s="75" t="s">
        <v>150</v>
      </c>
      <c r="O3" s="76" t="s">
        <v>13</v>
      </c>
      <c r="P3" s="77" t="s">
        <v>13</v>
      </c>
      <c r="Q3" s="75" t="s">
        <v>150</v>
      </c>
      <c r="R3" s="76" t="s">
        <v>13</v>
      </c>
      <c r="S3" s="76" t="s">
        <v>13</v>
      </c>
      <c r="T3" s="97" t="s">
        <v>153</v>
      </c>
    </row>
    <row r="4" spans="2:20" ht="15.75" thickBot="1" x14ac:dyDescent="0.3">
      <c r="B4" s="12" t="s">
        <v>26</v>
      </c>
      <c r="C4" s="13" t="s">
        <v>62</v>
      </c>
      <c r="D4" s="29">
        <v>0.11480098948632383</v>
      </c>
      <c r="E4" s="29">
        <v>1.9673885523405475E-3</v>
      </c>
      <c r="F4" s="30">
        <v>1.485892656682985E-2</v>
      </c>
      <c r="G4" s="30">
        <v>3.2286626262399996E-4</v>
      </c>
      <c r="H4" s="15">
        <v>6047510600.6837263</v>
      </c>
      <c r="I4" s="15">
        <v>75416599.763561904</v>
      </c>
      <c r="J4" s="15">
        <v>71972793.824042305</v>
      </c>
      <c r="K4" s="15">
        <v>1803199.7962087644</v>
      </c>
      <c r="N4" s="78" t="s">
        <v>19</v>
      </c>
      <c r="O4" s="79" t="s">
        <v>19</v>
      </c>
      <c r="P4" s="80" t="s">
        <v>79</v>
      </c>
      <c r="Q4" s="75" t="s">
        <v>19</v>
      </c>
      <c r="R4" s="76" t="s">
        <v>19</v>
      </c>
      <c r="S4" s="76" t="s">
        <v>79</v>
      </c>
      <c r="T4" s="97"/>
    </row>
    <row r="5" spans="2:20" x14ac:dyDescent="0.25">
      <c r="B5" s="12" t="s">
        <v>29</v>
      </c>
      <c r="C5" s="13" t="s">
        <v>62</v>
      </c>
      <c r="D5" s="29">
        <v>0.1091503392465366</v>
      </c>
      <c r="E5" s="29">
        <v>2.115536603973059E-3</v>
      </c>
      <c r="F5" s="30">
        <v>1.0043824728878364E-2</v>
      </c>
      <c r="G5" s="30">
        <v>1.3913318455983727E-4</v>
      </c>
      <c r="H5" s="15">
        <v>13541624192.645094</v>
      </c>
      <c r="I5" s="15">
        <v>141270538.5479857</v>
      </c>
      <c r="J5" s="15">
        <v>95957638.060679898</v>
      </c>
      <c r="K5" s="15">
        <v>1664686.2557883568</v>
      </c>
      <c r="M5" s="69" t="s">
        <v>20</v>
      </c>
      <c r="N5" s="81">
        <v>82100000</v>
      </c>
      <c r="O5" s="82">
        <v>2400000</v>
      </c>
      <c r="P5" s="83">
        <f t="shared" ref="P5:P6" si="0">O5/N5</f>
        <v>2.9232643118148598E-2</v>
      </c>
      <c r="Q5" s="91">
        <v>71972793.824042305</v>
      </c>
      <c r="R5" s="10">
        <v>1803199.7962087644</v>
      </c>
      <c r="S5" s="100">
        <f t="shared" ref="S5:S6" si="1">R5/Q5</f>
        <v>2.5053908572969841E-2</v>
      </c>
      <c r="T5" s="98">
        <v>0.12335208496903405</v>
      </c>
    </row>
    <row r="6" spans="2:20" x14ac:dyDescent="0.25">
      <c r="B6" s="12" t="s">
        <v>32</v>
      </c>
      <c r="C6" s="13" t="s">
        <v>62</v>
      </c>
      <c r="D6" s="29">
        <v>0.10323764272846908</v>
      </c>
      <c r="E6" s="29">
        <v>8.7059738701459992E-4</v>
      </c>
      <c r="F6" s="30">
        <v>3.7665093897821344E-3</v>
      </c>
      <c r="G6" s="30">
        <v>1.0028240543657177E-4</v>
      </c>
      <c r="H6" s="15">
        <v>19072768434.593792</v>
      </c>
      <c r="I6" s="15">
        <v>302375841.21741486</v>
      </c>
      <c r="J6" s="15">
        <v>15426234.199039757</v>
      </c>
      <c r="K6" s="15">
        <v>478029.04230918817</v>
      </c>
      <c r="M6" s="70" t="s">
        <v>28</v>
      </c>
      <c r="N6" s="84">
        <v>102800000</v>
      </c>
      <c r="O6" s="85">
        <v>3500000</v>
      </c>
      <c r="P6" s="86">
        <f t="shared" si="0"/>
        <v>3.4046692607003888E-2</v>
      </c>
      <c r="Q6" s="92">
        <v>95957638.060679898</v>
      </c>
      <c r="R6" s="15">
        <v>1664686.2557883568</v>
      </c>
      <c r="S6" s="101">
        <f t="shared" si="1"/>
        <v>1.7348137047054801E-2</v>
      </c>
      <c r="T6" s="98">
        <v>6.6559941043969895E-2</v>
      </c>
    </row>
    <row r="7" spans="2:20" x14ac:dyDescent="0.25">
      <c r="B7" s="12" t="s">
        <v>35</v>
      </c>
      <c r="C7" s="13" t="s">
        <v>62</v>
      </c>
      <c r="D7" s="29">
        <v>0.10194294060302213</v>
      </c>
      <c r="E7" s="29">
        <v>1.248032184385279E-3</v>
      </c>
      <c r="F7" s="30">
        <v>3.8704643922333692E-3</v>
      </c>
      <c r="G7" s="30">
        <v>7.3885325234979642E-5</v>
      </c>
      <c r="H7" s="15">
        <v>16701312366.383408</v>
      </c>
      <c r="I7" s="15">
        <v>231127319.09314492</v>
      </c>
      <c r="J7" s="15">
        <v>15244363.2316016</v>
      </c>
      <c r="K7" s="15">
        <v>359497.88945939566</v>
      </c>
      <c r="M7" s="70" t="s">
        <v>34</v>
      </c>
      <c r="N7" s="84">
        <v>17600000</v>
      </c>
      <c r="O7" s="85">
        <v>2100000</v>
      </c>
      <c r="P7" s="86">
        <f>O7/N7</f>
        <v>0.11931818181818182</v>
      </c>
      <c r="Q7" s="92">
        <v>15244363.2316016</v>
      </c>
      <c r="R7" s="15">
        <v>359497.88945939566</v>
      </c>
      <c r="S7" s="101">
        <f>R7/Q7</f>
        <v>2.3582348701463352E-2</v>
      </c>
      <c r="T7" s="98">
        <v>0.13384299820445456</v>
      </c>
    </row>
    <row r="8" spans="2:20" x14ac:dyDescent="0.25">
      <c r="B8" s="12" t="s">
        <v>38</v>
      </c>
      <c r="C8" s="13" t="s">
        <v>62</v>
      </c>
      <c r="D8" s="29">
        <v>0.11620738187944427</v>
      </c>
      <c r="E8" s="29">
        <v>1.2133107099517339E-3</v>
      </c>
      <c r="F8" s="30">
        <v>1.4599964906607997E-2</v>
      </c>
      <c r="G8" s="30">
        <v>2.0479615112439407E-4</v>
      </c>
      <c r="H8" s="15">
        <v>5413820647.2795763</v>
      </c>
      <c r="I8" s="15">
        <v>63651789.711700335</v>
      </c>
      <c r="J8" s="15">
        <v>63029134.132492796</v>
      </c>
      <c r="K8" s="15">
        <v>1153680.0580902314</v>
      </c>
      <c r="M8" s="70" t="s">
        <v>37</v>
      </c>
      <c r="N8" s="84">
        <v>73200000</v>
      </c>
      <c r="O8" s="85">
        <v>2800000</v>
      </c>
      <c r="P8" s="86">
        <f>O8/N8</f>
        <v>3.825136612021858E-2</v>
      </c>
      <c r="Q8" s="92">
        <v>63029134.132492796</v>
      </c>
      <c r="R8" s="15">
        <v>1153680.0580902314</v>
      </c>
      <c r="S8" s="101">
        <v>1.7447957825575518E-2</v>
      </c>
      <c r="T8" s="98">
        <v>0.13894625502059021</v>
      </c>
    </row>
    <row r="9" spans="2:20" ht="15.75" thickBot="1" x14ac:dyDescent="0.3">
      <c r="B9" s="17" t="s">
        <v>41</v>
      </c>
      <c r="C9" s="18" t="s">
        <v>62</v>
      </c>
      <c r="D9" s="31">
        <v>0.10429819208430988</v>
      </c>
      <c r="E9" s="31">
        <v>1.7689915305839014E-3</v>
      </c>
      <c r="F9" s="32">
        <v>4.2497955592872188E-3</v>
      </c>
      <c r="G9" s="32">
        <v>6.6466381722918679E-5</v>
      </c>
      <c r="H9" s="20">
        <v>15071549456.400921</v>
      </c>
      <c r="I9" s="20">
        <v>142031325.11573181</v>
      </c>
      <c r="J9" s="20">
        <v>19473882.124193322</v>
      </c>
      <c r="K9" s="20">
        <v>355708.58856969216</v>
      </c>
      <c r="M9" s="71" t="s">
        <v>40</v>
      </c>
      <c r="N9" s="87">
        <v>23600000</v>
      </c>
      <c r="O9" s="88">
        <v>1900000</v>
      </c>
      <c r="P9" s="89">
        <f>O9/N9</f>
        <v>8.050847457627118E-2</v>
      </c>
      <c r="Q9" s="93">
        <v>19473882.124193322</v>
      </c>
      <c r="R9" s="20">
        <v>355708.58856969216</v>
      </c>
      <c r="S9" s="94">
        <v>1.8265931071225833E-2</v>
      </c>
      <c r="T9" s="99">
        <v>0.17483550321214736</v>
      </c>
    </row>
    <row r="10" spans="2:20" x14ac:dyDescent="0.25">
      <c r="P10" s="90" t="s">
        <v>60</v>
      </c>
      <c r="S10" s="90" t="s">
        <v>60</v>
      </c>
      <c r="T10" s="102">
        <f>AVERAGE(T5:T9)</f>
        <v>0.12750735649003922</v>
      </c>
    </row>
    <row r="11" spans="2:20" x14ac:dyDescent="0.25">
      <c r="T11" s="95" t="s">
        <v>154</v>
      </c>
    </row>
    <row r="12" spans="2:20" x14ac:dyDescent="0.25">
      <c r="B12" s="1" t="s">
        <v>156</v>
      </c>
    </row>
    <row r="13" spans="2:20" ht="15.75" thickBot="1" x14ac:dyDescent="0.3"/>
    <row r="14" spans="2:20" x14ac:dyDescent="0.25">
      <c r="B14" s="3" t="s">
        <v>0</v>
      </c>
      <c r="C14" s="3" t="s">
        <v>1</v>
      </c>
      <c r="D14" s="3" t="s">
        <v>2</v>
      </c>
      <c r="E14" s="3" t="s">
        <v>3</v>
      </c>
      <c r="F14" s="3" t="s">
        <v>4</v>
      </c>
      <c r="G14" s="3" t="s">
        <v>5</v>
      </c>
      <c r="H14" s="3" t="s">
        <v>6</v>
      </c>
      <c r="I14" s="3" t="s">
        <v>7</v>
      </c>
      <c r="J14" s="3" t="s">
        <v>8</v>
      </c>
      <c r="K14" s="3" t="s">
        <v>9</v>
      </c>
      <c r="L14" s="3"/>
      <c r="M14" s="3" t="s">
        <v>0</v>
      </c>
      <c r="N14" s="3" t="s">
        <v>10</v>
      </c>
      <c r="O14" s="3" t="s">
        <v>11</v>
      </c>
      <c r="P14" s="3" t="s">
        <v>12</v>
      </c>
      <c r="Q14" s="3" t="s">
        <v>13</v>
      </c>
      <c r="R14" s="3" t="s">
        <v>14</v>
      </c>
      <c r="S14" s="3" t="s">
        <v>15</v>
      </c>
      <c r="T14" s="4"/>
    </row>
    <row r="15" spans="2:20" x14ac:dyDescent="0.25">
      <c r="B15" s="6"/>
      <c r="C15" s="6"/>
      <c r="D15" s="6"/>
      <c r="E15" s="6" t="s">
        <v>16</v>
      </c>
      <c r="F15" s="6"/>
      <c r="G15" s="6" t="s">
        <v>17</v>
      </c>
      <c r="H15" s="6" t="s">
        <v>18</v>
      </c>
      <c r="I15" s="6"/>
      <c r="J15" s="6"/>
      <c r="K15" s="6"/>
      <c r="L15" s="6"/>
      <c r="M15" s="6"/>
      <c r="N15" s="6"/>
      <c r="O15" s="6"/>
      <c r="P15" s="6" t="s">
        <v>19</v>
      </c>
      <c r="Q15" s="6" t="s">
        <v>19</v>
      </c>
      <c r="R15" s="6"/>
      <c r="S15" s="6"/>
      <c r="T15" s="7"/>
    </row>
    <row r="16" spans="2:20" x14ac:dyDescent="0.25">
      <c r="B16" s="12" t="s">
        <v>26</v>
      </c>
      <c r="C16" s="14">
        <v>-23.338889000000002</v>
      </c>
      <c r="D16" s="14">
        <v>15.744444</v>
      </c>
      <c r="E16" s="13">
        <v>917</v>
      </c>
      <c r="F16" s="13" t="s">
        <v>21</v>
      </c>
      <c r="G16" s="13">
        <v>2</v>
      </c>
      <c r="H16" s="13">
        <v>2.65</v>
      </c>
      <c r="I16" s="13">
        <v>1</v>
      </c>
      <c r="J16" s="13">
        <v>0</v>
      </c>
      <c r="K16" s="13">
        <v>2001</v>
      </c>
      <c r="L16" s="13" t="s">
        <v>22</v>
      </c>
      <c r="M16" s="13" t="s">
        <v>26</v>
      </c>
      <c r="N16" s="13" t="s">
        <v>23</v>
      </c>
      <c r="O16" s="13" t="s">
        <v>24</v>
      </c>
      <c r="P16" s="15">
        <v>71972793.824042305</v>
      </c>
      <c r="Q16" s="15">
        <v>1803199.7962087644</v>
      </c>
      <c r="R16" s="13" t="s">
        <v>25</v>
      </c>
      <c r="S16" s="15">
        <v>348000000</v>
      </c>
      <c r="T16" s="16" t="s">
        <v>22</v>
      </c>
    </row>
    <row r="17" spans="2:20" x14ac:dyDescent="0.25">
      <c r="B17" s="12" t="s">
        <v>27</v>
      </c>
      <c r="C17" s="14">
        <v>-23.338889000000002</v>
      </c>
      <c r="D17" s="14">
        <v>15.744444</v>
      </c>
      <c r="E17" s="13">
        <v>917</v>
      </c>
      <c r="F17" s="13" t="s">
        <v>21</v>
      </c>
      <c r="G17" s="13">
        <v>2</v>
      </c>
      <c r="H17" s="13">
        <v>2.65</v>
      </c>
      <c r="I17" s="13">
        <v>1</v>
      </c>
      <c r="J17" s="13">
        <v>0</v>
      </c>
      <c r="K17" s="13">
        <v>2001</v>
      </c>
      <c r="L17" s="13" t="s">
        <v>22</v>
      </c>
      <c r="M17" s="13" t="s">
        <v>27</v>
      </c>
      <c r="N17" s="13" t="s">
        <v>23</v>
      </c>
      <c r="O17" s="13" t="s">
        <v>24</v>
      </c>
      <c r="P17" s="15">
        <v>71427000</v>
      </c>
      <c r="Q17" s="15">
        <v>2088000</v>
      </c>
      <c r="R17" s="13" t="s">
        <v>25</v>
      </c>
      <c r="S17" s="15">
        <v>348000000</v>
      </c>
      <c r="T17" s="16" t="s">
        <v>22</v>
      </c>
    </row>
    <row r="18" spans="2:20" x14ac:dyDescent="0.25">
      <c r="B18" s="12" t="s">
        <v>29</v>
      </c>
      <c r="C18" s="14">
        <v>-23.338889000000002</v>
      </c>
      <c r="D18" s="14">
        <v>15.744444</v>
      </c>
      <c r="E18" s="13">
        <v>917</v>
      </c>
      <c r="F18" s="13" t="s">
        <v>21</v>
      </c>
      <c r="G18" s="13">
        <v>2</v>
      </c>
      <c r="H18" s="13">
        <v>2.65</v>
      </c>
      <c r="I18" s="13">
        <v>1</v>
      </c>
      <c r="J18" s="13">
        <v>0</v>
      </c>
      <c r="K18" s="13">
        <v>2001</v>
      </c>
      <c r="L18" s="13" t="s">
        <v>22</v>
      </c>
      <c r="M18" s="13" t="s">
        <v>29</v>
      </c>
      <c r="N18" s="13" t="s">
        <v>23</v>
      </c>
      <c r="O18" s="13" t="s">
        <v>24</v>
      </c>
      <c r="P18" s="15">
        <v>95957638.060679898</v>
      </c>
      <c r="Q18" s="15">
        <v>1664686.2557883568</v>
      </c>
      <c r="R18" s="13" t="s">
        <v>25</v>
      </c>
      <c r="S18" s="15">
        <v>348000000</v>
      </c>
      <c r="T18" s="16" t="s">
        <v>22</v>
      </c>
    </row>
    <row r="19" spans="2:20" x14ac:dyDescent="0.25">
      <c r="B19" s="12" t="s">
        <v>30</v>
      </c>
      <c r="C19" s="14">
        <v>-23.338889000000002</v>
      </c>
      <c r="D19" s="14">
        <v>15.744444</v>
      </c>
      <c r="E19" s="13">
        <v>917</v>
      </c>
      <c r="F19" s="13" t="s">
        <v>21</v>
      </c>
      <c r="G19" s="13">
        <v>2</v>
      </c>
      <c r="H19" s="13">
        <v>2.65</v>
      </c>
      <c r="I19" s="13">
        <v>1</v>
      </c>
      <c r="J19" s="13">
        <v>0</v>
      </c>
      <c r="K19" s="13">
        <v>2001</v>
      </c>
      <c r="L19" s="13" t="s">
        <v>22</v>
      </c>
      <c r="M19" s="13" t="s">
        <v>30</v>
      </c>
      <c r="N19" s="13" t="s">
        <v>23</v>
      </c>
      <c r="O19" s="13" t="s">
        <v>24</v>
      </c>
      <c r="P19" s="15">
        <v>89610000</v>
      </c>
      <c r="Q19" s="15">
        <v>3480000</v>
      </c>
      <c r="R19" s="13" t="s">
        <v>25</v>
      </c>
      <c r="S19" s="15">
        <v>348000000</v>
      </c>
      <c r="T19" s="16" t="s">
        <v>22</v>
      </c>
    </row>
    <row r="20" spans="2:20" x14ac:dyDescent="0.25">
      <c r="B20" s="12" t="s">
        <v>32</v>
      </c>
      <c r="C20" s="14">
        <v>-23.331111</v>
      </c>
      <c r="D20" s="14">
        <v>15.745832999999999</v>
      </c>
      <c r="E20" s="13">
        <v>912</v>
      </c>
      <c r="F20" s="13" t="s">
        <v>21</v>
      </c>
      <c r="G20" s="13">
        <v>2</v>
      </c>
      <c r="H20" s="13">
        <v>2.65</v>
      </c>
      <c r="I20" s="13">
        <v>1</v>
      </c>
      <c r="J20" s="13">
        <v>0</v>
      </c>
      <c r="K20" s="13">
        <v>2001</v>
      </c>
      <c r="L20" s="13" t="s">
        <v>22</v>
      </c>
      <c r="M20" s="13" t="s">
        <v>32</v>
      </c>
      <c r="N20" s="13" t="s">
        <v>23</v>
      </c>
      <c r="O20" s="13" t="s">
        <v>24</v>
      </c>
      <c r="P20" s="15">
        <v>15426234.199039757</v>
      </c>
      <c r="Q20" s="15">
        <v>478029.04230918817</v>
      </c>
      <c r="R20" s="13" t="s">
        <v>25</v>
      </c>
      <c r="S20" s="15">
        <v>348000000</v>
      </c>
      <c r="T20" s="16" t="s">
        <v>22</v>
      </c>
    </row>
    <row r="21" spans="2:20" x14ac:dyDescent="0.25">
      <c r="B21" s="12" t="s">
        <v>33</v>
      </c>
      <c r="C21" s="14">
        <v>-23.331111</v>
      </c>
      <c r="D21" s="14">
        <v>15.745832999999999</v>
      </c>
      <c r="E21" s="13">
        <v>912</v>
      </c>
      <c r="F21" s="13" t="s">
        <v>21</v>
      </c>
      <c r="G21" s="13">
        <v>2</v>
      </c>
      <c r="H21" s="13">
        <v>2.65</v>
      </c>
      <c r="I21" s="13">
        <v>1</v>
      </c>
      <c r="J21" s="13">
        <v>0</v>
      </c>
      <c r="K21" s="13">
        <v>2001</v>
      </c>
      <c r="L21" s="13" t="s">
        <v>22</v>
      </c>
      <c r="M21" s="13" t="s">
        <v>33</v>
      </c>
      <c r="N21" s="13" t="s">
        <v>23</v>
      </c>
      <c r="O21" s="13" t="s">
        <v>24</v>
      </c>
      <c r="P21" s="15">
        <v>11745000</v>
      </c>
      <c r="Q21" s="15">
        <v>1392000</v>
      </c>
      <c r="R21" s="13" t="s">
        <v>25</v>
      </c>
      <c r="S21" s="15">
        <v>348000000</v>
      </c>
      <c r="T21" s="16" t="s">
        <v>22</v>
      </c>
    </row>
    <row r="22" spans="2:20" x14ac:dyDescent="0.25">
      <c r="B22" s="12" t="s">
        <v>35</v>
      </c>
      <c r="C22" s="14">
        <v>-23.331666999999999</v>
      </c>
      <c r="D22" s="14">
        <v>15.745278000000001</v>
      </c>
      <c r="E22" s="13">
        <v>912</v>
      </c>
      <c r="F22" s="13" t="s">
        <v>21</v>
      </c>
      <c r="G22" s="13">
        <v>2</v>
      </c>
      <c r="H22" s="13">
        <v>2.65</v>
      </c>
      <c r="I22" s="13">
        <v>1</v>
      </c>
      <c r="J22" s="13">
        <v>0</v>
      </c>
      <c r="K22" s="13">
        <v>2001</v>
      </c>
      <c r="L22" s="13" t="s">
        <v>22</v>
      </c>
      <c r="M22" s="13" t="s">
        <v>35</v>
      </c>
      <c r="N22" s="13" t="s">
        <v>23</v>
      </c>
      <c r="O22" s="13" t="s">
        <v>24</v>
      </c>
      <c r="P22" s="15">
        <v>15244363.2316016</v>
      </c>
      <c r="Q22" s="15">
        <v>359497.88945939566</v>
      </c>
      <c r="R22" s="13" t="s">
        <v>25</v>
      </c>
      <c r="S22" s="15">
        <v>348000000</v>
      </c>
      <c r="T22" s="16" t="s">
        <v>22</v>
      </c>
    </row>
    <row r="23" spans="2:20" x14ac:dyDescent="0.25">
      <c r="B23" s="12" t="s">
        <v>36</v>
      </c>
      <c r="C23" s="14">
        <v>-23.331666999999999</v>
      </c>
      <c r="D23" s="14">
        <v>15.745278000000001</v>
      </c>
      <c r="E23" s="13">
        <v>912</v>
      </c>
      <c r="F23" s="13" t="s">
        <v>21</v>
      </c>
      <c r="G23" s="13">
        <v>2</v>
      </c>
      <c r="H23" s="13">
        <v>2.65</v>
      </c>
      <c r="I23" s="13">
        <v>1</v>
      </c>
      <c r="J23" s="13">
        <v>0</v>
      </c>
      <c r="K23" s="13">
        <v>2001</v>
      </c>
      <c r="L23" s="13" t="s">
        <v>22</v>
      </c>
      <c r="M23" s="13" t="s">
        <v>36</v>
      </c>
      <c r="N23" s="13" t="s">
        <v>23</v>
      </c>
      <c r="O23" s="13" t="s">
        <v>24</v>
      </c>
      <c r="P23" s="15">
        <v>15312000</v>
      </c>
      <c r="Q23" s="15">
        <v>1827000</v>
      </c>
      <c r="R23" s="13" t="s">
        <v>25</v>
      </c>
      <c r="S23" s="15">
        <v>348000000</v>
      </c>
      <c r="T23" s="16" t="s">
        <v>22</v>
      </c>
    </row>
    <row r="24" spans="2:20" x14ac:dyDescent="0.25">
      <c r="B24" s="12" t="s">
        <v>38</v>
      </c>
      <c r="C24" s="14">
        <v>-23.607778</v>
      </c>
      <c r="D24" s="14">
        <v>15.580278</v>
      </c>
      <c r="E24" s="13">
        <v>785</v>
      </c>
      <c r="F24" s="13" t="s">
        <v>21</v>
      </c>
      <c r="G24" s="13">
        <v>2</v>
      </c>
      <c r="H24" s="13">
        <v>2.65</v>
      </c>
      <c r="I24" s="13">
        <v>1</v>
      </c>
      <c r="J24" s="13">
        <v>0</v>
      </c>
      <c r="K24" s="13">
        <v>2001</v>
      </c>
      <c r="L24" s="13" t="s">
        <v>22</v>
      </c>
      <c r="M24" s="13" t="s">
        <v>38</v>
      </c>
      <c r="N24" s="13" t="s">
        <v>23</v>
      </c>
      <c r="O24" s="13" t="s">
        <v>24</v>
      </c>
      <c r="P24" s="15">
        <v>63029134.132492796</v>
      </c>
      <c r="Q24" s="15">
        <v>1153680.0580902314</v>
      </c>
      <c r="R24" s="13" t="s">
        <v>25</v>
      </c>
      <c r="S24" s="15">
        <v>348000000</v>
      </c>
      <c r="T24" s="16" t="s">
        <v>22</v>
      </c>
    </row>
    <row r="25" spans="2:20" x14ac:dyDescent="0.25">
      <c r="B25" s="12" t="s">
        <v>39</v>
      </c>
      <c r="C25" s="14">
        <v>-23.607778</v>
      </c>
      <c r="D25" s="14">
        <v>15.580278</v>
      </c>
      <c r="E25" s="13">
        <v>785</v>
      </c>
      <c r="F25" s="13" t="s">
        <v>21</v>
      </c>
      <c r="G25" s="13">
        <v>2</v>
      </c>
      <c r="H25" s="13">
        <v>2.65</v>
      </c>
      <c r="I25" s="13">
        <v>1</v>
      </c>
      <c r="J25" s="13">
        <v>0</v>
      </c>
      <c r="K25" s="13">
        <v>2001</v>
      </c>
      <c r="L25" s="13" t="s">
        <v>22</v>
      </c>
      <c r="M25" s="13" t="s">
        <v>39</v>
      </c>
      <c r="N25" s="13" t="s">
        <v>23</v>
      </c>
      <c r="O25" s="13" t="s">
        <v>24</v>
      </c>
      <c r="P25" s="15">
        <v>63684000</v>
      </c>
      <c r="Q25" s="15">
        <v>2436000</v>
      </c>
      <c r="R25" s="13" t="s">
        <v>25</v>
      </c>
      <c r="S25" s="15">
        <v>348000000</v>
      </c>
      <c r="T25" s="16" t="s">
        <v>22</v>
      </c>
    </row>
    <row r="26" spans="2:20" x14ac:dyDescent="0.25">
      <c r="B26" s="12" t="s">
        <v>41</v>
      </c>
      <c r="C26" s="14">
        <v>-23.607778</v>
      </c>
      <c r="D26" s="14">
        <v>15.580278</v>
      </c>
      <c r="E26" s="13">
        <v>779</v>
      </c>
      <c r="F26" s="13" t="s">
        <v>21</v>
      </c>
      <c r="G26" s="13">
        <v>2</v>
      </c>
      <c r="H26" s="13">
        <v>2.65</v>
      </c>
      <c r="I26" s="13">
        <v>1</v>
      </c>
      <c r="J26" s="13">
        <v>0</v>
      </c>
      <c r="K26" s="13">
        <v>2001</v>
      </c>
      <c r="L26" s="13" t="s">
        <v>22</v>
      </c>
      <c r="M26" s="13" t="s">
        <v>41</v>
      </c>
      <c r="N26" s="13" t="s">
        <v>23</v>
      </c>
      <c r="O26" s="13" t="s">
        <v>24</v>
      </c>
      <c r="P26" s="15">
        <v>19473882.124193322</v>
      </c>
      <c r="Q26" s="15">
        <v>355708.58856969216</v>
      </c>
      <c r="R26" s="13" t="s">
        <v>25</v>
      </c>
      <c r="S26" s="15">
        <v>348000000</v>
      </c>
      <c r="T26" s="16" t="s">
        <v>22</v>
      </c>
    </row>
    <row r="27" spans="2:20" x14ac:dyDescent="0.25">
      <c r="B27" s="12" t="s">
        <v>42</v>
      </c>
      <c r="C27" s="14">
        <v>-23.607778</v>
      </c>
      <c r="D27" s="14">
        <v>15.580278</v>
      </c>
      <c r="E27" s="13">
        <v>779</v>
      </c>
      <c r="F27" s="13" t="s">
        <v>21</v>
      </c>
      <c r="G27" s="13">
        <v>2</v>
      </c>
      <c r="H27" s="13">
        <v>2.65</v>
      </c>
      <c r="I27" s="13">
        <v>1</v>
      </c>
      <c r="J27" s="13">
        <v>0</v>
      </c>
      <c r="K27" s="13">
        <v>2001</v>
      </c>
      <c r="L27" s="13" t="s">
        <v>22</v>
      </c>
      <c r="M27" s="13" t="s">
        <v>42</v>
      </c>
      <c r="N27" s="13" t="s">
        <v>23</v>
      </c>
      <c r="O27" s="13" t="s">
        <v>24</v>
      </c>
      <c r="P27" s="15">
        <v>20532000</v>
      </c>
      <c r="Q27" s="15">
        <v>1653000</v>
      </c>
      <c r="R27" s="13" t="s">
        <v>25</v>
      </c>
      <c r="S27" s="15">
        <v>348000000</v>
      </c>
      <c r="T27" s="16" t="s">
        <v>22</v>
      </c>
    </row>
    <row r="28" spans="2:20" x14ac:dyDescent="0.25">
      <c r="B28" s="12" t="s">
        <v>43</v>
      </c>
      <c r="C28" s="14">
        <v>-23.53528</v>
      </c>
      <c r="D28" s="14">
        <v>15.178069000000001</v>
      </c>
      <c r="E28" s="13">
        <v>555</v>
      </c>
      <c r="F28" s="13" t="s">
        <v>21</v>
      </c>
      <c r="G28" s="13">
        <v>2</v>
      </c>
      <c r="H28" s="13">
        <v>2.65</v>
      </c>
      <c r="I28" s="13">
        <v>1</v>
      </c>
      <c r="J28" s="13">
        <v>0</v>
      </c>
      <c r="K28" s="13">
        <v>2001</v>
      </c>
      <c r="L28" s="13" t="s">
        <v>22</v>
      </c>
      <c r="M28" s="13" t="s">
        <v>43</v>
      </c>
      <c r="N28" s="13" t="s">
        <v>23</v>
      </c>
      <c r="O28" s="13" t="s">
        <v>24</v>
      </c>
      <c r="P28" s="15">
        <v>99180000</v>
      </c>
      <c r="Q28" s="15">
        <v>4350000</v>
      </c>
      <c r="R28" s="13" t="s">
        <v>25</v>
      </c>
      <c r="S28" s="15">
        <v>348000000</v>
      </c>
      <c r="T28" s="16" t="s">
        <v>22</v>
      </c>
    </row>
    <row r="29" spans="2:20" x14ac:dyDescent="0.25">
      <c r="B29" s="12" t="s">
        <v>44</v>
      </c>
      <c r="C29" s="14">
        <v>-23.523624999999999</v>
      </c>
      <c r="D29" s="14">
        <v>15.209683999999999</v>
      </c>
      <c r="E29" s="13">
        <v>575</v>
      </c>
      <c r="F29" s="13" t="s">
        <v>21</v>
      </c>
      <c r="G29" s="13">
        <v>2</v>
      </c>
      <c r="H29" s="13">
        <v>2.65</v>
      </c>
      <c r="I29" s="13">
        <v>1</v>
      </c>
      <c r="J29" s="13">
        <v>0</v>
      </c>
      <c r="K29" s="13">
        <v>2001</v>
      </c>
      <c r="L29" s="13" t="s">
        <v>22</v>
      </c>
      <c r="M29" s="13" t="s">
        <v>44</v>
      </c>
      <c r="N29" s="13" t="s">
        <v>23</v>
      </c>
      <c r="O29" s="13" t="s">
        <v>24</v>
      </c>
      <c r="P29" s="15">
        <v>75690000</v>
      </c>
      <c r="Q29" s="15">
        <v>6090000</v>
      </c>
      <c r="R29" s="13" t="s">
        <v>25</v>
      </c>
      <c r="S29" s="15">
        <v>348000000</v>
      </c>
      <c r="T29" s="16" t="s">
        <v>22</v>
      </c>
    </row>
    <row r="30" spans="2:20" x14ac:dyDescent="0.25">
      <c r="B30" s="12" t="s">
        <v>45</v>
      </c>
      <c r="C30" s="14">
        <v>-23.508056</v>
      </c>
      <c r="D30" s="14">
        <v>15.251389</v>
      </c>
      <c r="E30" s="13">
        <v>608</v>
      </c>
      <c r="F30" s="13" t="s">
        <v>21</v>
      </c>
      <c r="G30" s="13">
        <v>2</v>
      </c>
      <c r="H30" s="13">
        <v>2.65</v>
      </c>
      <c r="I30" s="13">
        <v>1</v>
      </c>
      <c r="J30" s="13">
        <v>0</v>
      </c>
      <c r="K30" s="13">
        <v>2001</v>
      </c>
      <c r="L30" s="13" t="s">
        <v>22</v>
      </c>
      <c r="M30" s="13" t="s">
        <v>45</v>
      </c>
      <c r="N30" s="13" t="s">
        <v>23</v>
      </c>
      <c r="O30" s="13" t="s">
        <v>24</v>
      </c>
      <c r="P30" s="15">
        <v>20880000</v>
      </c>
      <c r="Q30" s="15">
        <v>2610000</v>
      </c>
      <c r="R30" s="13" t="s">
        <v>25</v>
      </c>
      <c r="S30" s="15">
        <v>348000000</v>
      </c>
      <c r="T30" s="16" t="s">
        <v>22</v>
      </c>
    </row>
    <row r="31" spans="2:20" x14ac:dyDescent="0.25">
      <c r="B31" s="12" t="s">
        <v>46</v>
      </c>
      <c r="C31" s="14">
        <v>-23.503066</v>
      </c>
      <c r="D31" s="14">
        <v>15.263032000000001</v>
      </c>
      <c r="E31" s="13">
        <v>622</v>
      </c>
      <c r="F31" s="13" t="s">
        <v>21</v>
      </c>
      <c r="G31" s="13">
        <v>2</v>
      </c>
      <c r="H31" s="13">
        <v>2.65</v>
      </c>
      <c r="I31" s="13">
        <v>1</v>
      </c>
      <c r="J31" s="13">
        <v>0</v>
      </c>
      <c r="K31" s="13">
        <v>2001</v>
      </c>
      <c r="L31" s="13" t="s">
        <v>22</v>
      </c>
      <c r="M31" s="13" t="s">
        <v>46</v>
      </c>
      <c r="N31" s="13" t="s">
        <v>23</v>
      </c>
      <c r="O31" s="13" t="s">
        <v>24</v>
      </c>
      <c r="P31" s="15">
        <v>10875000</v>
      </c>
      <c r="Q31" s="15">
        <v>1044000</v>
      </c>
      <c r="R31" s="13" t="s">
        <v>25</v>
      </c>
      <c r="S31" s="15">
        <v>348000000</v>
      </c>
      <c r="T31" s="16" t="s">
        <v>22</v>
      </c>
    </row>
    <row r="32" spans="2:20" x14ac:dyDescent="0.25">
      <c r="B32" s="12" t="s">
        <v>47</v>
      </c>
      <c r="C32" s="14">
        <v>-23.481943999999999</v>
      </c>
      <c r="D32" s="14">
        <v>15.761111</v>
      </c>
      <c r="E32" s="13">
        <v>723</v>
      </c>
      <c r="F32" s="13" t="s">
        <v>21</v>
      </c>
      <c r="G32" s="13">
        <v>2</v>
      </c>
      <c r="H32" s="13">
        <v>2.65</v>
      </c>
      <c r="I32" s="13">
        <v>1</v>
      </c>
      <c r="J32" s="13">
        <v>0</v>
      </c>
      <c r="K32" s="13">
        <v>2001</v>
      </c>
      <c r="L32" s="13" t="s">
        <v>22</v>
      </c>
      <c r="M32" s="13" t="s">
        <v>47</v>
      </c>
      <c r="N32" s="13" t="s">
        <v>23</v>
      </c>
      <c r="O32" s="13" t="s">
        <v>24</v>
      </c>
      <c r="P32" s="15">
        <v>9918000</v>
      </c>
      <c r="Q32" s="15">
        <v>957000</v>
      </c>
      <c r="R32" s="13" t="s">
        <v>25</v>
      </c>
      <c r="S32" s="15">
        <v>348000000</v>
      </c>
      <c r="T32" s="16" t="s">
        <v>22</v>
      </c>
    </row>
    <row r="33" spans="2:20" ht="15.75" thickBot="1" x14ac:dyDescent="0.3">
      <c r="B33" s="17" t="s">
        <v>48</v>
      </c>
      <c r="C33" s="19">
        <v>-23.633869000000001</v>
      </c>
      <c r="D33" s="19">
        <v>15.139803000000001</v>
      </c>
      <c r="E33" s="18">
        <v>428</v>
      </c>
      <c r="F33" s="18" t="s">
        <v>21</v>
      </c>
      <c r="G33" s="18">
        <v>2</v>
      </c>
      <c r="H33" s="18">
        <v>2.65</v>
      </c>
      <c r="I33" s="18">
        <v>1</v>
      </c>
      <c r="J33" s="18">
        <v>0</v>
      </c>
      <c r="K33" s="18">
        <v>2001</v>
      </c>
      <c r="L33" s="18" t="s">
        <v>22</v>
      </c>
      <c r="M33" s="18" t="s">
        <v>48</v>
      </c>
      <c r="N33" s="18" t="s">
        <v>23</v>
      </c>
      <c r="O33" s="18" t="s">
        <v>24</v>
      </c>
      <c r="P33" s="20">
        <v>21924000</v>
      </c>
      <c r="Q33" s="20">
        <v>2001000</v>
      </c>
      <c r="R33" s="18" t="s">
        <v>25</v>
      </c>
      <c r="S33" s="20">
        <v>348000000</v>
      </c>
      <c r="T33" s="21" t="s">
        <v>22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Van der Wateren - Dunai 2001  </vt:lpstr>
      <vt:lpstr>TCN Data This Study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Benni</dc:creator>
  <cp:lastModifiedBy>Ritter</cp:lastModifiedBy>
  <dcterms:created xsi:type="dcterms:W3CDTF">2023-05-24T11:16:20Z</dcterms:created>
  <dcterms:modified xsi:type="dcterms:W3CDTF">2023-06-27T12:18:42Z</dcterms:modified>
</cp:coreProperties>
</file>